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13_ncr:1_{C98920AF-FDDB-49FD-9020-5142A10E1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Tabelle1!$A$4:$AU$35</definedName>
  </definedNames>
  <calcPr calcId="191029"/>
</workbook>
</file>

<file path=xl/calcChain.xml><?xml version="1.0" encoding="utf-8"?>
<calcChain xmlns="http://schemas.openxmlformats.org/spreadsheetml/2006/main">
  <c r="A36" i="1" l="1"/>
  <c r="D36" i="1"/>
  <c r="F36" i="1"/>
  <c r="F14" i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A5" i="1"/>
  <c r="A7" i="1"/>
  <c r="A14" i="1"/>
  <c r="A9" i="1"/>
  <c r="A6" i="1"/>
  <c r="A12" i="1"/>
  <c r="A13" i="1"/>
  <c r="A20" i="1"/>
  <c r="A8" i="1"/>
  <c r="A23" i="1"/>
  <c r="A17" i="1"/>
  <c r="A16" i="1"/>
  <c r="A15" i="1"/>
  <c r="A10" i="1"/>
  <c r="A22" i="1"/>
  <c r="A18" i="1"/>
  <c r="A26" i="1"/>
  <c r="A21" i="1"/>
  <c r="A25" i="1"/>
  <c r="A28" i="1"/>
  <c r="A27" i="1"/>
  <c r="A32" i="1"/>
  <c r="A33" i="1"/>
  <c r="A35" i="1"/>
  <c r="A24" i="1"/>
  <c r="A19" i="1"/>
  <c r="A38" i="1"/>
  <c r="A30" i="1"/>
  <c r="A56" i="1"/>
  <c r="E36" i="1" l="1"/>
  <c r="D7" i="1"/>
  <c r="E7" i="1" l="1"/>
  <c r="A11" i="1"/>
  <c r="A55" i="1"/>
  <c r="A41" i="1"/>
  <c r="A44" i="1"/>
  <c r="A47" i="1"/>
  <c r="A40" i="1"/>
  <c r="A37" i="1"/>
  <c r="A42" i="1"/>
  <c r="A31" i="1"/>
  <c r="A49" i="1"/>
  <c r="A45" i="1"/>
  <c r="A53" i="1"/>
  <c r="A29" i="1"/>
  <c r="A46" i="1"/>
  <c r="A48" i="1"/>
  <c r="A39" i="1"/>
  <c r="A50" i="1"/>
  <c r="A51" i="1"/>
  <c r="A52" i="1"/>
  <c r="D8" i="1" l="1"/>
  <c r="E8" i="1" l="1"/>
  <c r="D24" i="1"/>
  <c r="E24" i="1" l="1"/>
  <c r="A43" i="1" l="1"/>
  <c r="A34" i="1"/>
  <c r="A54" i="1"/>
  <c r="D45" i="1" l="1"/>
  <c r="D18" i="1"/>
  <c r="D26" i="1"/>
  <c r="D17" i="1"/>
  <c r="D31" i="1"/>
  <c r="D29" i="1"/>
  <c r="D49" i="1"/>
  <c r="D54" i="1"/>
  <c r="D50" i="1"/>
  <c r="D16" i="1"/>
  <c r="D28" i="1"/>
  <c r="D30" i="1"/>
  <c r="D27" i="1"/>
  <c r="E30" i="1" l="1"/>
  <c r="E16" i="1"/>
  <c r="E28" i="1"/>
  <c r="E54" i="1"/>
  <c r="E50" i="1"/>
  <c r="E29" i="1"/>
  <c r="E49" i="1"/>
  <c r="E31" i="1"/>
  <c r="E17" i="1"/>
  <c r="E26" i="1"/>
  <c r="E18" i="1"/>
  <c r="E45" i="1"/>
  <c r="E27" i="1"/>
  <c r="M57" i="1"/>
  <c r="N57" i="1"/>
  <c r="O57" i="1"/>
  <c r="P57" i="1"/>
  <c r="Q57" i="1"/>
  <c r="R57" i="1"/>
  <c r="S57" i="1"/>
  <c r="T57" i="1"/>
  <c r="U57" i="1"/>
  <c r="V57" i="1"/>
  <c r="W57" i="1"/>
  <c r="X57" i="1"/>
  <c r="Z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L57" i="1"/>
  <c r="D14" i="1"/>
  <c r="D53" i="1"/>
  <c r="E14" i="1" l="1"/>
  <c r="E53" i="1"/>
  <c r="D56" i="1"/>
  <c r="D48" i="1"/>
  <c r="D37" i="1"/>
  <c r="D32" i="1"/>
  <c r="D46" i="1"/>
  <c r="D23" i="1"/>
  <c r="D25" i="1"/>
  <c r="D51" i="1"/>
  <c r="D39" i="1"/>
  <c r="D34" i="1"/>
  <c r="D4" i="1"/>
  <c r="D35" i="1"/>
  <c r="D42" i="1"/>
  <c r="D11" i="1"/>
  <c r="D6" i="1"/>
  <c r="D12" i="1"/>
  <c r="D21" i="1"/>
  <c r="D44" i="1"/>
  <c r="D43" i="1"/>
  <c r="D40" i="1"/>
  <c r="D9" i="1"/>
  <c r="D19" i="1"/>
  <c r="D13" i="1"/>
  <c r="D20" i="1"/>
  <c r="D38" i="1"/>
  <c r="D22" i="1"/>
  <c r="D10" i="1"/>
  <c r="D47" i="1"/>
  <c r="D55" i="1"/>
  <c r="D5" i="1"/>
  <c r="D52" i="1"/>
  <c r="D15" i="1"/>
  <c r="D33" i="1"/>
  <c r="D41" i="1"/>
  <c r="E51" i="1" l="1"/>
  <c r="E46" i="1"/>
  <c r="E42" i="1"/>
  <c r="E6" i="1"/>
  <c r="E4" i="1"/>
  <c r="E23" i="1"/>
  <c r="E56" i="1"/>
  <c r="E34" i="1"/>
  <c r="E48" i="1"/>
  <c r="E12" i="1"/>
  <c r="E37" i="1"/>
  <c r="E15" i="1"/>
  <c r="E41" i="1"/>
  <c r="E22" i="1"/>
  <c r="E52" i="1"/>
  <c r="E40" i="1"/>
  <c r="E32" i="1"/>
  <c r="E47" i="1"/>
  <c r="E38" i="1"/>
  <c r="E9" i="1"/>
  <c r="E44" i="1"/>
  <c r="E11" i="1"/>
  <c r="E25" i="1"/>
  <c r="E33" i="1"/>
  <c r="E5" i="1"/>
  <c r="E10" i="1"/>
  <c r="E13" i="1"/>
  <c r="E43" i="1"/>
  <c r="E39" i="1"/>
  <c r="E55" i="1"/>
  <c r="E20" i="1"/>
  <c r="E19" i="1"/>
  <c r="E21" i="1"/>
  <c r="E35" i="1"/>
  <c r="Y1" i="1" l="1"/>
  <c r="Y57" i="1" l="1"/>
  <c r="AA1" i="1"/>
  <c r="G36" i="1" s="1"/>
  <c r="H36" i="1" l="1"/>
  <c r="G7" i="1"/>
  <c r="H7" i="1"/>
  <c r="G17" i="1"/>
  <c r="G4" i="1"/>
  <c r="G19" i="1"/>
  <c r="G12" i="1"/>
  <c r="G26" i="1"/>
  <c r="G40" i="1"/>
  <c r="G21" i="1"/>
  <c r="G42" i="1"/>
  <c r="G32" i="1"/>
  <c r="G28" i="1"/>
  <c r="G29" i="1"/>
  <c r="G9" i="1"/>
  <c r="G56" i="1"/>
  <c r="G49" i="1"/>
  <c r="G5" i="1"/>
  <c r="G38" i="1"/>
  <c r="G14" i="1"/>
  <c r="G39" i="1"/>
  <c r="G10" i="1"/>
  <c r="G16" i="1"/>
  <c r="G47" i="1"/>
  <c r="G31" i="1"/>
  <c r="G48" i="1"/>
  <c r="G50" i="1"/>
  <c r="G11" i="1"/>
  <c r="G44" i="1"/>
  <c r="G22" i="1"/>
  <c r="G55" i="1"/>
  <c r="G18" i="1"/>
  <c r="G20" i="1"/>
  <c r="G23" i="1"/>
  <c r="G27" i="1"/>
  <c r="G46" i="1"/>
  <c r="G51" i="1"/>
  <c r="G33" i="1"/>
  <c r="G41" i="1"/>
  <c r="G6" i="1"/>
  <c r="G13" i="1"/>
  <c r="G8" i="1"/>
  <c r="G24" i="1"/>
  <c r="G45" i="1"/>
  <c r="G54" i="1"/>
  <c r="G52" i="1"/>
  <c r="G15" i="1"/>
  <c r="G25" i="1"/>
  <c r="G35" i="1"/>
  <c r="G37" i="1"/>
  <c r="G30" i="1"/>
  <c r="G53" i="1"/>
  <c r="G34" i="1"/>
  <c r="H8" i="1"/>
  <c r="H30" i="1"/>
  <c r="H24" i="1"/>
  <c r="H28" i="1"/>
  <c r="H54" i="1"/>
  <c r="H31" i="1"/>
  <c r="H18" i="1"/>
  <c r="H16" i="1"/>
  <c r="H45" i="1"/>
  <c r="H50" i="1"/>
  <c r="H29" i="1"/>
  <c r="H26" i="1"/>
  <c r="H27" i="1"/>
  <c r="H49" i="1"/>
  <c r="H17" i="1"/>
  <c r="H47" i="1"/>
  <c r="H46" i="1"/>
  <c r="H33" i="1"/>
  <c r="H22" i="1"/>
  <c r="H35" i="1"/>
  <c r="H12" i="1"/>
  <c r="H11" i="1"/>
  <c r="H37" i="1"/>
  <c r="H48" i="1"/>
  <c r="H13" i="1"/>
  <c r="AA57" i="1"/>
  <c r="H52" i="1"/>
  <c r="H43" i="1"/>
  <c r="H20" i="1"/>
  <c r="H56" i="1"/>
  <c r="H34" i="1"/>
  <c r="H42" i="1"/>
  <c r="H51" i="1"/>
  <c r="H39" i="1"/>
  <c r="H40" i="1"/>
  <c r="H41" i="1"/>
  <c r="H10" i="1"/>
  <c r="H19" i="1"/>
  <c r="H23" i="1"/>
  <c r="H15" i="1"/>
  <c r="H5" i="1"/>
  <c r="H44" i="1"/>
  <c r="H53" i="1"/>
  <c r="H38" i="1"/>
  <c r="H55" i="1"/>
  <c r="H32" i="1"/>
  <c r="H9" i="1"/>
  <c r="H14" i="1"/>
  <c r="H25" i="1"/>
  <c r="H6" i="1"/>
  <c r="H21" i="1"/>
  <c r="G43" i="1"/>
  <c r="H4" i="1"/>
</calcChain>
</file>

<file path=xl/sharedStrings.xml><?xml version="1.0" encoding="utf-8"?>
<sst xmlns="http://schemas.openxmlformats.org/spreadsheetml/2006/main" count="207" uniqueCount="206">
  <si>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</si>
  <si>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</si>
  <si>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</si>
  <si>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</si>
  <si>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</si>
  <si>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</si>
  <si>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</si>
  <si>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</si>
  <si>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</si>
  <si>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höchste
Streichung</t>
  </si>
  <si>
    <t>1.</t>
  </si>
  <si>
    <t>2.</t>
  </si>
  <si>
    <t>3.</t>
  </si>
  <si>
    <t>Andreas R.</t>
  </si>
  <si>
    <t>pokerprof161</t>
  </si>
  <si>
    <t>rescho32</t>
  </si>
  <si>
    <t>Mondmann4711</t>
  </si>
  <si>
    <t>olafdohn</t>
  </si>
  <si>
    <t>Anja10771</t>
  </si>
  <si>
    <t>trxrobi</t>
  </si>
  <si>
    <t>cinetom</t>
  </si>
  <si>
    <t>voxx69</t>
  </si>
  <si>
    <t>RiAn#69</t>
  </si>
  <si>
    <t>PocketM5181</t>
  </si>
  <si>
    <t>Reiner S.</t>
  </si>
  <si>
    <t>Thomas H.</t>
  </si>
  <si>
    <t>Olaf D.</t>
  </si>
  <si>
    <t>Ralf S.</t>
  </si>
  <si>
    <t>Robert M.</t>
  </si>
  <si>
    <t>Andrea J.</t>
  </si>
  <si>
    <t>Ralf L.</t>
  </si>
  <si>
    <t>Volker S.</t>
  </si>
  <si>
    <t>Michael K.</t>
  </si>
  <si>
    <t>Markus M.</t>
  </si>
  <si>
    <t>Christian M.</t>
  </si>
  <si>
    <t>pokerpad2195</t>
  </si>
  <si>
    <t>hubby1963</t>
  </si>
  <si>
    <t xml:space="preserve">Rangliste
</t>
  </si>
  <si>
    <t xml:space="preserve">Online
</t>
  </si>
  <si>
    <t>Saison</t>
  </si>
  <si>
    <t>2016 /</t>
  </si>
  <si>
    <t>Richard H.</t>
  </si>
  <si>
    <t>donnergorgon</t>
  </si>
  <si>
    <t>MurphysLaw82</t>
  </si>
  <si>
    <t>Thorsten H.</t>
  </si>
  <si>
    <t>Simon H.</t>
  </si>
  <si>
    <t>Toni V.</t>
  </si>
  <si>
    <t>thomas7x</t>
  </si>
  <si>
    <t>Thomas Hei.</t>
  </si>
  <si>
    <t>Marion H.</t>
  </si>
  <si>
    <t>Daniel M.</t>
  </si>
  <si>
    <t>mdani77</t>
  </si>
  <si>
    <t>papa147</t>
  </si>
  <si>
    <t>Berthold L.</t>
  </si>
  <si>
    <t>Melina S.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</si>
  <si>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</si>
  <si>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</si>
  <si>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</si>
  <si>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</si>
  <si>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</si>
  <si>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</si>
  <si>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</si>
  <si>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</si>
  <si>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</si>
  <si>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</si>
  <si>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</si>
  <si>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</si>
  <si>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</si>
  <si>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</si>
  <si>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</si>
  <si>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</si>
  <si>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</si>
  <si>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</si>
  <si>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</si>
  <si>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</si>
  <si>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</si>
  <si>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</si>
  <si>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</si>
  <si>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</si>
  <si>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</si>
  <si>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</si>
  <si>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</si>
  <si>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</si>
  <si>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</si>
  <si>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</si>
  <si>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</si>
  <si>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</si>
  <si>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</si>
  <si>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</si>
  <si>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</si>
  <si>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</si>
  <si>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</si>
  <si>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</si>
  <si>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</si>
  <si>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</si>
  <si>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</si>
  <si>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</si>
  <si>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</si>
  <si>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</si>
  <si>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</si>
  <si>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</si>
  <si>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</si>
  <si>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Larryinger</t>
  </si>
  <si>
    <t>Christoph B.</t>
  </si>
  <si>
    <t>tonivds88</t>
  </si>
  <si>
    <t>Delayla81</t>
  </si>
  <si>
    <t>Martina S.</t>
  </si>
  <si>
    <t>videoplus-de</t>
  </si>
  <si>
    <t>Fernando W.</t>
  </si>
  <si>
    <t>Franzl1008</t>
  </si>
  <si>
    <t>Conny J.</t>
  </si>
  <si>
    <t>Stefan Fr.</t>
  </si>
  <si>
    <t>Robert K.</t>
  </si>
  <si>
    <t>MC_Rob70</t>
  </si>
  <si>
    <t>19Lilith_66</t>
  </si>
  <si>
    <t>Diana N.</t>
  </si>
  <si>
    <t>KLyX1984</t>
  </si>
  <si>
    <t>Christoph G.</t>
  </si>
  <si>
    <t>Tim K.</t>
  </si>
  <si>
    <t>Uwe H.</t>
  </si>
  <si>
    <t>Strizi61</t>
  </si>
  <si>
    <t>Jonas Sch.</t>
  </si>
  <si>
    <t>Christian V.</t>
  </si>
  <si>
    <t>Faupunkd</t>
  </si>
  <si>
    <t>Regina H.</t>
  </si>
  <si>
    <t>RegiSunshine</t>
  </si>
  <si>
    <t>Susanne M.</t>
  </si>
  <si>
    <t>Suse219</t>
  </si>
  <si>
    <t>Maria H.</t>
  </si>
  <si>
    <t>pokermaus2000</t>
  </si>
  <si>
    <t>Stefan W.</t>
  </si>
  <si>
    <t>Boeller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</si>
  <si>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</si>
  <si>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</si>
  <si>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</si>
  <si>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</si>
  <si>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</si>
  <si>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</si>
  <si>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</si>
  <si>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</si>
  <si>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</si>
  <si>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</si>
  <si>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</si>
  <si>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</si>
  <si>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Stefan Luk.</t>
  </si>
  <si>
    <t>Norbert W.</t>
  </si>
  <si>
    <t>Mr.Megalurch</t>
  </si>
  <si>
    <t>schnuggy200</t>
  </si>
  <si>
    <t>Alexandra Sch</t>
  </si>
  <si>
    <t>Blacky283</t>
  </si>
  <si>
    <t>Andreas S.</t>
  </si>
  <si>
    <t>Thomas St.</t>
  </si>
  <si>
    <t>Lenka M.</t>
  </si>
  <si>
    <t>Alex Dj.</t>
  </si>
  <si>
    <t>lemarka266</t>
  </si>
  <si>
    <t>Stefan C.</t>
  </si>
  <si>
    <t>alecdj</t>
  </si>
  <si>
    <t>Stephan Kn.</t>
  </si>
  <si>
    <t>obiwan-nr.1</t>
  </si>
  <si>
    <t>Christian J</t>
  </si>
  <si>
    <t>MagicKneisl87</t>
  </si>
  <si>
    <t>Gerhard L.</t>
  </si>
  <si>
    <t>Spieltag 1 20.09.2020</t>
  </si>
  <si>
    <t>Stephan Z.</t>
  </si>
  <si>
    <t>72oFish</t>
  </si>
  <si>
    <t>Spieltag 2 27.09.2020</t>
  </si>
  <si>
    <t>Spieltag 3 11.10.2020</t>
  </si>
  <si>
    <t>Spieltag 4 25.10.2020</t>
  </si>
  <si>
    <t>Spieltag 5 15.11.2020</t>
  </si>
  <si>
    <t>Spieltag 6 22.11.2020</t>
  </si>
  <si>
    <t>Spieltag 7 06.12.2020</t>
  </si>
  <si>
    <t>Spieltag 8 13.12.2020</t>
  </si>
  <si>
    <t>2020/21</t>
  </si>
  <si>
    <t>Spieltag 9 10.01.20221</t>
  </si>
  <si>
    <t>Spieltag 10 25.01.2021</t>
  </si>
  <si>
    <t>Spieltag 11 08.02.2021</t>
  </si>
  <si>
    <t>Stefan Fl.</t>
  </si>
  <si>
    <t>19Tiger53</t>
  </si>
  <si>
    <t>Spieltag 12 14.02.2021</t>
  </si>
  <si>
    <t>Christian P.</t>
  </si>
  <si>
    <t>Melina</t>
  </si>
  <si>
    <t>Helle</t>
  </si>
  <si>
    <t>Fatzerchen</t>
  </si>
  <si>
    <t>GeryMcFly</t>
  </si>
  <si>
    <t>Tattoofreak</t>
  </si>
  <si>
    <t>Diana-N</t>
  </si>
  <si>
    <t>Andi</t>
  </si>
  <si>
    <t>Jonasxjonas</t>
  </si>
  <si>
    <t>foxce</t>
  </si>
  <si>
    <t>Timotius</t>
  </si>
  <si>
    <t>MisterKing</t>
  </si>
  <si>
    <t>Spieltag 13 14.03.2021</t>
  </si>
  <si>
    <t>Spieltag 14 28.03.2021</t>
  </si>
  <si>
    <t>Spieltag 15 11.04.2021</t>
  </si>
  <si>
    <t>Spieltag 16 18.04.2021</t>
  </si>
  <si>
    <t>Spieltag 17 02.05.2021</t>
  </si>
  <si>
    <t>Spieltag 18 16.05.2021</t>
  </si>
  <si>
    <t>Spieltag 19 23.05.2021</t>
  </si>
  <si>
    <t>Spieltag 20 30.05.2021</t>
  </si>
  <si>
    <t>Spieltag 21 13.06.2021</t>
  </si>
  <si>
    <t>Spieltag 22 20.06.2021</t>
  </si>
  <si>
    <t>Spieltag 23 27.06.2021</t>
  </si>
  <si>
    <t>Spieltag 24 11.07.2021</t>
  </si>
  <si>
    <t>Yoda1980</t>
  </si>
  <si>
    <t>Jürgen B</t>
  </si>
  <si>
    <t>AA-KK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</si>
</sst>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0"/>
      <name val="Arial"/>
    </font>
    <font>
      <b/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64" fontId="1" fillId="0" borderId="7" xfId="1" applyNumberFormat="1" applyFill="1" applyBorder="1" applyAlignment="1">
      <alignment horizontal="center"/>
    </xf>
    <xf numFmtId="0" fontId="1" fillId="0" borderId="7" xfId="1" applyNumberForma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6" fillId="0" borderId="7" xfId="2" applyFill="1" applyBorder="1"/>
    <xf numFmtId="0" fontId="8" fillId="6" borderId="0" xfId="1" applyFont="1" applyFill="1" applyBorder="1" applyAlignment="1">
      <alignment horizontal="center" vertical="top" wrapText="1"/>
    </xf>
    <xf numFmtId="0" fontId="8" fillId="6" borderId="0" xfId="1" applyFont="1" applyFill="1" applyBorder="1" applyAlignment="1">
      <alignment horizontal="right" vertical="top" wrapText="1"/>
    </xf>
    <xf numFmtId="0" fontId="8" fillId="6" borderId="0" xfId="1" applyFont="1" applyFill="1" applyBorder="1" applyAlignment="1">
      <alignment horizontal="left" vertical="top" wrapText="1"/>
    </xf>
    <xf numFmtId="0" fontId="7" fillId="6" borderId="0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0" fillId="0" borderId="0" xfId="0" applyBorder="1"/>
    <xf numFmtId="0" fontId="6" fillId="0" borderId="11" xfId="2" applyFill="1" applyBorder="1" applyAlignment="1">
      <alignment horizontal="center"/>
    </xf>
    <xf numFmtId="0" fontId="1" fillId="0" borderId="1" xfId="1" applyNumberFormat="1" applyFill="1" applyBorder="1" applyAlignment="1">
      <alignment horizontal="center"/>
    </xf>
    <xf numFmtId="164" fontId="1" fillId="0" borderId="4" xfId="1" applyNumberFormat="1" applyFill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9" fillId="0" borderId="0" xfId="0" applyFont="1"/>
    <xf numFmtId="0" fontId="1" fillId="0" borderId="7" xfId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164" fontId="1" fillId="0" borderId="7" xfId="1" applyNumberFormat="1" applyFill="1" applyBorder="1" applyAlignment="1">
      <alignment horizontal="center"/>
    </xf>
    <xf numFmtId="0" fontId="1" fillId="0" borderId="7" xfId="1" applyNumberForma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" xfId="2" applyFill="1" applyBorder="1"/>
    <xf numFmtId="0" fontId="6" fillId="0" borderId="7" xfId="2" applyFill="1" applyBorder="1"/>
    <xf numFmtId="0" fontId="1" fillId="0" borderId="1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3" xfId="2" applyFont="1" applyFill="1" applyBorder="1"/>
    <xf numFmtId="0" fontId="1" fillId="0" borderId="3" xfId="1" applyNumberFormat="1" applyFill="1" applyBorder="1" applyAlignment="1">
      <alignment horizontal="center"/>
    </xf>
    <xf numFmtId="0" fontId="1" fillId="2" borderId="9" xfId="1" applyFont="1" applyFill="1" applyBorder="1" applyAlignment="1">
      <alignment horizontal="center" vertical="center" wrapText="1"/>
    </xf>
    <xf numFmtId="0" fontId="1" fillId="0" borderId="7" xfId="2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/>
    </xf>
    <xf numFmtId="0" fontId="1" fillId="5" borderId="16" xfId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4" xfId="2" applyFont="1" applyFill="1" applyBorder="1"/>
    <xf numFmtId="0" fontId="1" fillId="0" borderId="7" xfId="1" applyFont="1" applyFill="1" applyBorder="1"/>
    <xf numFmtId="0" fontId="10" fillId="5" borderId="7" xfId="1" applyFont="1" applyFill="1" applyBorder="1" applyAlignment="1">
      <alignment horizontal="center"/>
    </xf>
    <xf numFmtId="0" fontId="6" fillId="0" borderId="7" xfId="1" applyFont="1" applyFill="1" applyBorder="1"/>
    <xf numFmtId="0" fontId="6" fillId="0" borderId="4" xfId="2" applyFill="1" applyBorder="1"/>
    <xf numFmtId="0" fontId="1" fillId="0" borderId="4" xfId="1" applyFill="1" applyBorder="1"/>
    <xf numFmtId="0" fontId="10" fillId="4" borderId="7" xfId="1" applyFont="1" applyFill="1" applyBorder="1" applyAlignment="1">
      <alignment horizontal="center"/>
    </xf>
    <xf numFmtId="0" fontId="6" fillId="0" borderId="1" xfId="2" applyFill="1" applyBorder="1"/>
    <xf numFmtId="0" fontId="10" fillId="3" borderId="7" xfId="1" applyFont="1" applyFill="1" applyBorder="1" applyAlignment="1">
      <alignment horizontal="center"/>
    </xf>
    <xf numFmtId="0" fontId="1" fillId="0" borderId="8" xfId="2" applyFont="1" applyFill="1" applyBorder="1"/>
    <xf numFmtId="0" fontId="1" fillId="0" borderId="10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3" xfId="1" applyFont="1" applyFill="1" applyBorder="1"/>
    <xf numFmtId="0" fontId="1" fillId="0" borderId="5" xfId="1" applyFont="1" applyFill="1" applyBorder="1" applyAlignment="1">
      <alignment horizontal="center"/>
    </xf>
    <xf numFmtId="0" fontId="1" fillId="0" borderId="7" xfId="1" applyFill="1" applyBorder="1"/>
    <xf numFmtId="0" fontId="1" fillId="0" borderId="11" xfId="2" applyFont="1" applyFill="1" applyBorder="1" applyAlignment="1">
      <alignment horizontal="center"/>
    </xf>
    <xf numFmtId="0" fontId="1" fillId="0" borderId="1" xfId="2" applyFont="1" applyFill="1" applyBorder="1"/>
    <xf numFmtId="0" fontId="1" fillId="7" borderId="7" xfId="1" applyFont="1" applyFill="1" applyBorder="1" applyAlignment="1">
      <alignment horizontal="center"/>
    </xf>
    <xf numFmtId="0" fontId="0" fillId="0" borderId="17" xfId="0" applyBorder="1"/>
    <xf numFmtId="0" fontId="6" fillId="0" borderId="4" xfId="2" applyFill="1" applyBorder="1" applyAlignment="1">
      <alignment horizontal="center"/>
    </xf>
    <xf numFmtId="0" fontId="4" fillId="6" borderId="2" xfId="1" applyFont="1" applyFill="1" applyBorder="1" applyAlignment="1">
      <alignment horizontal="right" vertical="center"/>
    </xf>
    <xf numFmtId="0" fontId="11" fillId="0" borderId="7" xfId="1" applyNumberFormat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47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AU56" totalsRowShown="0">
  <sortState xmlns:xlrd2="http://schemas.microsoft.com/office/spreadsheetml/2017/richdata2" ref="A4:AU39">
    <sortCondition descending="1" ref="G4:G56"/>
  </sortState>
  <tableColumns count="47">
    <tableColumn id="1" xr3:uid="{00000000-0010-0000-0000-000001000000}" name="Spalte1" dataDxfId="46" dataCellStyle="Standard 2">
      <calculatedColumnFormula>ROW(A4)-3</calculatedColumnFormula>
    </tableColumn>
    <tableColumn id="2" xr3:uid="{00000000-0010-0000-0000-000002000000}" name="Spalte2" dataDxfId="45" dataCellStyle="Standard 3"/>
    <tableColumn id="3" xr3:uid="{00000000-0010-0000-0000-000003000000}" name="Spalte3" dataDxfId="44" dataCellStyle="Standard 3"/>
    <tableColumn id="4" xr3:uid="{00000000-0010-0000-0000-000004000000}" name="Spalte4" dataDxfId="43" dataCellStyle="Standard 2">
      <calculatedColumnFormula>COUNTIF(L4:AU4,"&gt;0")</calculatedColumnFormula>
    </tableColumn>
    <tableColumn id="5" xr3:uid="{00000000-0010-0000-0000-000005000000}" name="Spalte5" dataDxfId="42" dataCellStyle="Standard 2">
      <calculatedColumnFormula>IF(D4&gt;0,F4/D4,0)</calculatedColumnFormula>
    </tableColumn>
    <tableColumn id="6" xr3:uid="{00000000-0010-0000-0000-000006000000}" name="Spalte6" dataDxfId="0" dataCellStyle="Standard 2">
      <calculatedColumnFormula>SUM(L4:AU4)</calculatedColumnFormula>
    </tableColumn>
    <tableColumn id="7" xr3:uid="{00000000-0010-0000-0000-000007000000}" name="Spalte7" dataDxfId="41" dataCellStyle="Standard 2">
      <calculatedColumnFormula>SUMIF(L4:AU4,"&gt;="&amp;LARGE(L4:AU4,$AA$1))-(COUNTIF(L4:AU4,"&gt;="&amp;LARGE(L4:AU4,$AA$1))-$AA$1)*LARGE(L4:AU4,$AA$1)</calculatedColumnFormula>
    </tableColumn>
    <tableColumn id="8" xr3:uid="{00000000-0010-0000-0000-000008000000}" name="Spalte8" dataDxfId="40" dataCellStyle="Standard 2">
      <calculatedColumnFormula>IF($Y$1&gt;3,LARGE(L4:AU4,$AA$1+1),0)</calculatedColumnFormula>
    </tableColumn>
    <tableColumn id="9" xr3:uid="{00000000-0010-0000-0000-000009000000}" name="Spalte9" dataDxfId="39" dataCellStyle="Standard 2"/>
    <tableColumn id="10" xr3:uid="{00000000-0010-0000-0000-00000A000000}" name="Spalte10" dataDxfId="38" dataCellStyle="Standard 2"/>
    <tableColumn id="11" xr3:uid="{00000000-0010-0000-0000-00000B000000}" name="Spalte11" dataDxfId="37" dataCellStyle="Standard 2"/>
    <tableColumn id="12" xr3:uid="{00000000-0010-0000-0000-00000C000000}" name="Spalte12" dataDxfId="36" dataCellStyle="Standard 2"/>
    <tableColumn id="13" xr3:uid="{00000000-0010-0000-0000-00000D000000}" name="Spalte13" dataDxfId="35" dataCellStyle="Standard 2"/>
    <tableColumn id="14" xr3:uid="{00000000-0010-0000-0000-00000E000000}" name="Spalte14" dataDxfId="34" dataCellStyle="Standard 2"/>
    <tableColumn id="15" xr3:uid="{00000000-0010-0000-0000-00000F000000}" name="Spalte15" dataDxfId="33" dataCellStyle="Standard 2"/>
    <tableColumn id="16" xr3:uid="{00000000-0010-0000-0000-000010000000}" name="Spalte16" dataDxfId="32" dataCellStyle="Standard 2"/>
    <tableColumn id="17" xr3:uid="{00000000-0010-0000-0000-000011000000}" name="Spalte17" dataDxfId="31" dataCellStyle="Standard 2"/>
    <tableColumn id="18" xr3:uid="{00000000-0010-0000-0000-000012000000}" name="Spalte18" dataDxfId="30" dataCellStyle="Standard 2"/>
    <tableColumn id="19" xr3:uid="{00000000-0010-0000-0000-000013000000}" name="Spalte19" dataDxfId="29" dataCellStyle="Standard 2"/>
    <tableColumn id="20" xr3:uid="{00000000-0010-0000-0000-000014000000}" name="Spalte20" dataDxfId="28" dataCellStyle="Standard 2"/>
    <tableColumn id="21" xr3:uid="{00000000-0010-0000-0000-000015000000}" name="Spalte21" dataDxfId="27" dataCellStyle="Standard 2"/>
    <tableColumn id="22" xr3:uid="{00000000-0010-0000-0000-000016000000}" name="Spalte22" dataDxfId="26" dataCellStyle="Standard 2"/>
    <tableColumn id="23" xr3:uid="{00000000-0010-0000-0000-000017000000}" name="Spalte23" dataDxfId="25" dataCellStyle="Standard 2"/>
    <tableColumn id="24" xr3:uid="{00000000-0010-0000-0000-000018000000}" name="Spalte24" dataDxfId="24" dataCellStyle="Standard 2"/>
    <tableColumn id="25" xr3:uid="{00000000-0010-0000-0000-000019000000}" name="Spalte25" dataDxfId="23" dataCellStyle="Standard 2"/>
    <tableColumn id="26" xr3:uid="{00000000-0010-0000-0000-00001A000000}" name="Spalte26" dataDxfId="22" dataCellStyle="Standard 2"/>
    <tableColumn id="27" xr3:uid="{00000000-0010-0000-0000-00001B000000}" name="Spalte27" dataDxfId="21" dataCellStyle="Standard 2"/>
    <tableColumn id="28" xr3:uid="{00000000-0010-0000-0000-00001C000000}" name="Spalte28" dataDxfId="20" dataCellStyle="Standard 2"/>
    <tableColumn id="29" xr3:uid="{00000000-0010-0000-0000-00001D000000}" name="Spalte29" dataDxfId="19" dataCellStyle="Standard 2"/>
    <tableColumn id="30" xr3:uid="{00000000-0010-0000-0000-00001E000000}" name="Spalte30" dataDxfId="18" dataCellStyle="Standard 2"/>
    <tableColumn id="31" xr3:uid="{00000000-0010-0000-0000-00001F000000}" name="Spalte31" dataDxfId="17" dataCellStyle="Standard 2"/>
    <tableColumn id="32" xr3:uid="{00000000-0010-0000-0000-000020000000}" name="Spalte32" dataDxfId="16" dataCellStyle="Standard 2"/>
    <tableColumn id="33" xr3:uid="{00000000-0010-0000-0000-000021000000}" name="Spalte33" dataDxfId="15" dataCellStyle="Standard 2"/>
    <tableColumn id="34" xr3:uid="{00000000-0010-0000-0000-000022000000}" name="Spalte34" dataDxfId="14" dataCellStyle="Standard 2"/>
    <tableColumn id="35" xr3:uid="{00000000-0010-0000-0000-000023000000}" name="Spalte35" dataDxfId="13" dataCellStyle="Standard 2"/>
    <tableColumn id="36" xr3:uid="{00000000-0010-0000-0000-000024000000}" name="Spalte36" dataDxfId="12" dataCellStyle="Standard 2"/>
    <tableColumn id="37" xr3:uid="{00000000-0010-0000-0000-000025000000}" name="Spalte37" dataDxfId="11" dataCellStyle="Standard 2"/>
    <tableColumn id="38" xr3:uid="{00000000-0010-0000-0000-000026000000}" name="Spalte38" dataDxfId="10" dataCellStyle="Standard 2"/>
    <tableColumn id="39" xr3:uid="{00000000-0010-0000-0000-000027000000}" name="Spalte39" dataDxfId="9" dataCellStyle="Standard 2"/>
    <tableColumn id="40" xr3:uid="{00000000-0010-0000-0000-000028000000}" name="Spalte40" dataDxfId="8" dataCellStyle="Standard 2"/>
    <tableColumn id="41" xr3:uid="{00000000-0010-0000-0000-000029000000}" name="Spalte41" dataDxfId="7" dataCellStyle="Standard 2"/>
    <tableColumn id="42" xr3:uid="{00000000-0010-0000-0000-00002A000000}" name="Spalte42" dataDxfId="6" dataCellStyle="Standard 2"/>
    <tableColumn id="43" xr3:uid="{00000000-0010-0000-0000-00002B000000}" name="Spalte43" dataDxfId="5" dataCellStyle="Standard 2"/>
    <tableColumn id="44" xr3:uid="{00000000-0010-0000-0000-00002C000000}" name="Spalte44" dataDxfId="4" dataCellStyle="Standard 2"/>
    <tableColumn id="45" xr3:uid="{00000000-0010-0000-0000-00002D000000}" name="Spalte45" dataDxfId="3" dataCellStyle="Standard 2"/>
    <tableColumn id="46" xr3:uid="{00000000-0010-0000-0000-00002E000000}" name="Spalte46" dataDxfId="2" dataCellStyle="Standard 2"/>
    <tableColumn id="47" xr3:uid="{00000000-0010-0000-0000-00002F000000}" name="Spalte47" dataDxfId="1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7"/>
  <sheetViews>
    <sheetView tabSelected="1" zoomScaleNormal="100" workbookViewId="0">
      <pane xSplit="11" ySplit="2" topLeftCell="AG4" activePane="bottomRight" state="frozen"/>
      <selection pane="topRight" activeCell="L1" sqref="L1"/>
      <selection pane="bottomLeft" activeCell="A3" sqref="A3"/>
      <selection pane="bottomRight" activeCell="A2" sqref="A2"/>
    </sheetView>
  </sheetViews>
  <sheetFormatPr baseColWidth="10" defaultRowHeight="15" x14ac:dyDescent="0.25"/>
  <cols>
    <col min="2" max="2" width="12.5703125" customWidth="1"/>
    <col min="3" max="3" width="14.85546875" customWidth="1"/>
    <col min="4" max="4" width="0" hidden="1" customWidth="1"/>
    <col min="5" max="5" width="13.28515625" hidden="1" customWidth="1"/>
    <col min="7" max="35" width="11.5703125" customWidth="1"/>
    <col min="36" max="46" width="11.5703125" hidden="1" customWidth="1"/>
    <col min="47" max="47" width="0" hidden="1" customWidth="1"/>
  </cols>
  <sheetData>
    <row r="1" spans="1:47" ht="26.25" customHeight="1" thickBot="1" x14ac:dyDescent="0.3">
      <c r="A1" s="16" t="s">
        <v>37</v>
      </c>
      <c r="B1" s="16" t="s">
        <v>38</v>
      </c>
      <c r="C1" s="16" t="s">
        <v>39</v>
      </c>
      <c r="D1" s="17" t="s">
        <v>40</v>
      </c>
      <c r="E1" s="18">
        <v>2017</v>
      </c>
      <c r="F1" s="16" t="s">
        <v>172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79" t="s">
        <v>0</v>
      </c>
      <c r="V1" s="79"/>
      <c r="W1" s="79"/>
      <c r="X1" s="79"/>
      <c r="Y1" s="20">
        <f>COUNTIF(L4:AU4,"&gt;=0")</f>
        <v>24</v>
      </c>
      <c r="Z1" s="21" t="s">
        <v>1</v>
      </c>
      <c r="AA1" s="22">
        <f>ROUND(Y1*75%,0)</f>
        <v>18</v>
      </c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39" thickBot="1" x14ac:dyDescent="0.3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4" t="s">
        <v>10</v>
      </c>
      <c r="J2" s="6" t="s">
        <v>11</v>
      </c>
      <c r="K2" s="5" t="s">
        <v>12</v>
      </c>
      <c r="L2" s="3" t="s">
        <v>162</v>
      </c>
      <c r="M2" s="3" t="s">
        <v>165</v>
      </c>
      <c r="N2" s="3" t="s">
        <v>166</v>
      </c>
      <c r="O2" s="51" t="s">
        <v>167</v>
      </c>
      <c r="P2" s="51" t="s">
        <v>168</v>
      </c>
      <c r="Q2" s="51" t="s">
        <v>169</v>
      </c>
      <c r="R2" s="51" t="s">
        <v>170</v>
      </c>
      <c r="S2" s="51" t="s">
        <v>171</v>
      </c>
      <c r="T2" s="53" t="s">
        <v>173</v>
      </c>
      <c r="U2" s="54" t="s">
        <v>174</v>
      </c>
      <c r="V2" s="51" t="s">
        <v>175</v>
      </c>
      <c r="W2" s="51" t="s">
        <v>178</v>
      </c>
      <c r="X2" s="51" t="s">
        <v>191</v>
      </c>
      <c r="Y2" s="51" t="s">
        <v>192</v>
      </c>
      <c r="Z2" s="51" t="s">
        <v>193</v>
      </c>
      <c r="AA2" s="51" t="s">
        <v>194</v>
      </c>
      <c r="AB2" s="51" t="s">
        <v>195</v>
      </c>
      <c r="AC2" s="51" t="s">
        <v>196</v>
      </c>
      <c r="AD2" s="51" t="s">
        <v>197</v>
      </c>
      <c r="AE2" s="51" t="s">
        <v>198</v>
      </c>
      <c r="AF2" s="51" t="s">
        <v>199</v>
      </c>
      <c r="AG2" s="51" t="s">
        <v>200</v>
      </c>
      <c r="AH2" s="51" t="s">
        <v>201</v>
      </c>
      <c r="AI2" s="51" t="s">
        <v>202</v>
      </c>
      <c r="AJ2" s="51" t="s">
        <v>132</v>
      </c>
      <c r="AK2" s="51" t="s">
        <v>133</v>
      </c>
      <c r="AL2" s="51" t="s">
        <v>134</v>
      </c>
      <c r="AM2" s="51" t="s">
        <v>135</v>
      </c>
      <c r="AN2" s="51" t="s">
        <v>136</v>
      </c>
      <c r="AO2" s="51" t="s">
        <v>137</v>
      </c>
      <c r="AP2" s="51" t="s">
        <v>138</v>
      </c>
      <c r="AQ2" s="51" t="s">
        <v>139</v>
      </c>
      <c r="AR2" s="51" t="s">
        <v>140</v>
      </c>
      <c r="AS2" s="51" t="s">
        <v>141</v>
      </c>
      <c r="AT2" s="51" t="s">
        <v>142</v>
      </c>
      <c r="AU2" s="51" t="s">
        <v>143</v>
      </c>
    </row>
    <row r="3" spans="1:47" ht="15.75" hidden="1" thickBot="1" x14ac:dyDescent="0.3">
      <c r="A3" s="23" t="s">
        <v>55</v>
      </c>
      <c r="B3" s="15" t="s">
        <v>56</v>
      </c>
      <c r="C3" s="27" t="s">
        <v>57</v>
      </c>
      <c r="D3" s="14" t="s">
        <v>58</v>
      </c>
      <c r="E3" s="9" t="s">
        <v>59</v>
      </c>
      <c r="F3" s="10" t="s">
        <v>60</v>
      </c>
      <c r="G3" s="10" t="s">
        <v>61</v>
      </c>
      <c r="H3" s="7" t="s">
        <v>62</v>
      </c>
      <c r="I3" s="11" t="s">
        <v>63</v>
      </c>
      <c r="J3" s="13" t="s">
        <v>64</v>
      </c>
      <c r="K3" s="12" t="s">
        <v>65</v>
      </c>
      <c r="L3" s="8" t="s">
        <v>66</v>
      </c>
      <c r="M3" s="8" t="s">
        <v>67</v>
      </c>
      <c r="N3" s="11" t="s">
        <v>68</v>
      </c>
      <c r="O3" s="8" t="s">
        <v>69</v>
      </c>
      <c r="P3" s="11" t="s">
        <v>70</v>
      </c>
      <c r="Q3" s="8" t="s">
        <v>71</v>
      </c>
      <c r="R3" s="8" t="s">
        <v>72</v>
      </c>
      <c r="S3" s="25" t="s">
        <v>73</v>
      </c>
      <c r="T3" s="8" t="s">
        <v>74</v>
      </c>
      <c r="U3" s="8" t="s">
        <v>75</v>
      </c>
      <c r="V3" s="8" t="s">
        <v>76</v>
      </c>
      <c r="W3" s="8" t="s">
        <v>77</v>
      </c>
      <c r="X3" s="13" t="s">
        <v>78</v>
      </c>
      <c r="Y3" s="8" t="s">
        <v>79</v>
      </c>
      <c r="Z3" s="13" t="s">
        <v>80</v>
      </c>
      <c r="AA3" s="8" t="s">
        <v>81</v>
      </c>
      <c r="AB3" s="8" t="s">
        <v>82</v>
      </c>
      <c r="AC3" s="8" t="s">
        <v>83</v>
      </c>
      <c r="AD3" s="8" t="s">
        <v>84</v>
      </c>
      <c r="AE3" s="25" t="s">
        <v>85</v>
      </c>
      <c r="AF3" s="25" t="s">
        <v>86</v>
      </c>
      <c r="AG3" s="8" t="s">
        <v>87</v>
      </c>
      <c r="AH3" s="8" t="s">
        <v>88</v>
      </c>
      <c r="AI3" s="24" t="s">
        <v>89</v>
      </c>
      <c r="AJ3" s="8" t="s">
        <v>90</v>
      </c>
      <c r="AK3" s="8" t="s">
        <v>91</v>
      </c>
      <c r="AL3" s="8" t="s">
        <v>92</v>
      </c>
      <c r="AM3" s="8" t="s">
        <v>93</v>
      </c>
      <c r="AN3" s="8" t="s">
        <v>94</v>
      </c>
      <c r="AO3" s="25" t="s">
        <v>95</v>
      </c>
      <c r="AP3" s="24" t="s">
        <v>96</v>
      </c>
      <c r="AQ3" s="25" t="s">
        <v>97</v>
      </c>
      <c r="AR3" s="8" t="s">
        <v>98</v>
      </c>
      <c r="AS3" s="8" t="s">
        <v>99</v>
      </c>
      <c r="AT3" s="8" t="s">
        <v>100</v>
      </c>
      <c r="AU3" s="8" t="s">
        <v>101</v>
      </c>
    </row>
    <row r="4" spans="1:47" x14ac:dyDescent="0.25">
      <c r="A4" s="42">
        <v>1</v>
      </c>
      <c r="B4" s="45" t="s">
        <v>32</v>
      </c>
      <c r="C4" s="74" t="s">
        <v>190</v>
      </c>
      <c r="D4" s="41">
        <f>COUNTIF(L4:AU4,"&gt;0")</f>
        <v>24</v>
      </c>
      <c r="E4" s="36">
        <f>IF(D4&gt;0,F4/D4,0)</f>
        <v>12.375</v>
      </c>
      <c r="F4" s="37">
        <f>SUM(L4:AU4)</f>
        <v>297</v>
      </c>
      <c r="G4" s="37">
        <f>SUMIF(L4:AU4,"&gt;="&amp;LARGE(L4:AU4,$AA$1))-(COUNTIF(L4:AU4,"&gt;="&amp;LARGE(L4:AU4,$AA$1))-$AA$1)*LARGE(L4:AU4,$AA$1)</f>
        <v>285</v>
      </c>
      <c r="H4" s="33">
        <f>IF($Y$1&gt;3,LARGE(L4:AU4,$AA$1+1),0)</f>
        <v>3</v>
      </c>
      <c r="I4" s="38">
        <v>4</v>
      </c>
      <c r="J4" s="40">
        <v>4</v>
      </c>
      <c r="K4" s="39">
        <v>2</v>
      </c>
      <c r="L4" s="55">
        <v>18</v>
      </c>
      <c r="M4" s="55">
        <v>23</v>
      </c>
      <c r="N4" s="34">
        <v>19</v>
      </c>
      <c r="O4" s="25">
        <v>24</v>
      </c>
      <c r="P4" s="25">
        <v>23</v>
      </c>
      <c r="Q4" s="24">
        <v>18</v>
      </c>
      <c r="R4" s="34">
        <v>6</v>
      </c>
      <c r="S4" s="34">
        <v>17</v>
      </c>
      <c r="T4" s="34">
        <v>14</v>
      </c>
      <c r="U4" s="34">
        <v>3</v>
      </c>
      <c r="V4" s="34">
        <v>2</v>
      </c>
      <c r="W4" s="55">
        <v>25</v>
      </c>
      <c r="X4" s="25">
        <v>21</v>
      </c>
      <c r="Y4" s="24">
        <v>16</v>
      </c>
      <c r="Z4" s="34">
        <v>5</v>
      </c>
      <c r="AA4" s="34">
        <v>13</v>
      </c>
      <c r="AB4" s="34">
        <v>1</v>
      </c>
      <c r="AC4" s="34">
        <v>2</v>
      </c>
      <c r="AD4" s="34">
        <v>1</v>
      </c>
      <c r="AE4" s="25">
        <v>17</v>
      </c>
      <c r="AF4" s="34">
        <v>8</v>
      </c>
      <c r="AG4" s="55">
        <v>14</v>
      </c>
      <c r="AH4" s="34">
        <v>3</v>
      </c>
      <c r="AI4" s="34">
        <v>4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x14ac:dyDescent="0.25">
      <c r="A5" s="42">
        <f>ROW(A5)-3</f>
        <v>2</v>
      </c>
      <c r="B5" s="52" t="s">
        <v>150</v>
      </c>
      <c r="C5" s="48" t="s">
        <v>186</v>
      </c>
      <c r="D5" s="41">
        <f>COUNTIF(L5:AU5,"&gt;0")</f>
        <v>24</v>
      </c>
      <c r="E5" s="36">
        <f>IF(D5&gt;0,F5/D5,0)</f>
        <v>11.75</v>
      </c>
      <c r="F5" s="37">
        <f>SUM(L5:AU5)</f>
        <v>282</v>
      </c>
      <c r="G5" s="37">
        <f>SUMIF(L5:AU5,"&gt;="&amp;LARGE(L5:AU5,$AA$1))-(COUNTIF(L5:AU5,"&gt;="&amp;LARGE(L5:AU5,$AA$1))-$AA$1)*LARGE(L5:AU5,$AA$1)</f>
        <v>263</v>
      </c>
      <c r="H5" s="33">
        <f>IF($Y$1&gt;3,LARGE(L5:AU5,$AA$1+1),0)</f>
        <v>5</v>
      </c>
      <c r="I5" s="38">
        <v>3</v>
      </c>
      <c r="J5" s="40">
        <v>1</v>
      </c>
      <c r="K5" s="39">
        <v>3</v>
      </c>
      <c r="L5" s="34">
        <v>5</v>
      </c>
      <c r="M5" s="34">
        <v>15</v>
      </c>
      <c r="N5" s="34">
        <v>4</v>
      </c>
      <c r="O5" s="34">
        <v>17</v>
      </c>
      <c r="P5" s="34">
        <v>14</v>
      </c>
      <c r="Q5" s="55">
        <v>20</v>
      </c>
      <c r="R5" s="25">
        <v>25</v>
      </c>
      <c r="S5" s="34">
        <v>1</v>
      </c>
      <c r="T5" s="34">
        <v>5</v>
      </c>
      <c r="U5" s="34">
        <v>1</v>
      </c>
      <c r="V5" s="24">
        <v>24</v>
      </c>
      <c r="W5" s="34">
        <v>16</v>
      </c>
      <c r="X5" s="34">
        <v>12</v>
      </c>
      <c r="Y5" s="25">
        <v>20</v>
      </c>
      <c r="Z5" s="34">
        <v>11</v>
      </c>
      <c r="AA5" s="24">
        <v>17</v>
      </c>
      <c r="AB5" s="34">
        <v>6</v>
      </c>
      <c r="AC5" s="25">
        <v>18</v>
      </c>
      <c r="AD5" s="24">
        <v>11</v>
      </c>
      <c r="AE5" s="34">
        <v>6</v>
      </c>
      <c r="AF5" s="34">
        <v>9</v>
      </c>
      <c r="AG5" s="34">
        <v>3</v>
      </c>
      <c r="AH5" s="34">
        <v>10</v>
      </c>
      <c r="AI5" s="34">
        <v>12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x14ac:dyDescent="0.25">
      <c r="A6" s="42">
        <f>ROW(A6)-3</f>
        <v>3</v>
      </c>
      <c r="B6" s="45" t="s">
        <v>53</v>
      </c>
      <c r="C6" s="43" t="s">
        <v>52</v>
      </c>
      <c r="D6" s="41">
        <f>COUNTIF(L6:AU6,"&gt;0")</f>
        <v>24</v>
      </c>
      <c r="E6" s="36">
        <f>IF(D6&gt;0,F6/D6,0)</f>
        <v>11.583333333333334</v>
      </c>
      <c r="F6" s="37">
        <f>SUM(L6:AU6)</f>
        <v>278</v>
      </c>
      <c r="G6" s="37">
        <f>SUMIF(L6:AU6,"&gt;="&amp;LARGE(L6:AU6,$AA$1))-(COUNTIF(L6:AU6,"&gt;="&amp;LARGE(L6:AU6,$AA$1))-$AA$1)*LARGE(L6:AU6,$AA$1)</f>
        <v>259</v>
      </c>
      <c r="H6" s="33">
        <f>IF($Y$1&gt;3,LARGE(L6:AU6,$AA$1+1),0)</f>
        <v>7</v>
      </c>
      <c r="I6" s="38">
        <v>2</v>
      </c>
      <c r="J6" s="40">
        <v>2</v>
      </c>
      <c r="K6" s="39">
        <v>1</v>
      </c>
      <c r="L6" s="34">
        <v>3</v>
      </c>
      <c r="M6" s="34">
        <v>17</v>
      </c>
      <c r="N6" s="34">
        <v>17</v>
      </c>
      <c r="O6" s="34">
        <v>12</v>
      </c>
      <c r="P6" s="55">
        <v>21</v>
      </c>
      <c r="Q6" s="34">
        <v>1</v>
      </c>
      <c r="R6" s="34">
        <v>1</v>
      </c>
      <c r="S6" s="34">
        <v>7</v>
      </c>
      <c r="T6" s="34">
        <v>15</v>
      </c>
      <c r="U6" s="34">
        <v>14</v>
      </c>
      <c r="V6" s="34">
        <v>16</v>
      </c>
      <c r="W6" s="34">
        <v>19</v>
      </c>
      <c r="X6" s="55">
        <v>19</v>
      </c>
      <c r="Y6" s="34">
        <v>8</v>
      </c>
      <c r="Z6" s="34">
        <v>12</v>
      </c>
      <c r="AA6" s="34">
        <v>5</v>
      </c>
      <c r="AB6" s="34">
        <v>13</v>
      </c>
      <c r="AC6" s="34">
        <v>10</v>
      </c>
      <c r="AD6" s="25">
        <v>15</v>
      </c>
      <c r="AE6" s="34">
        <v>11</v>
      </c>
      <c r="AF6" s="24">
        <v>15</v>
      </c>
      <c r="AG6" s="34">
        <v>2</v>
      </c>
      <c r="AH6" s="34">
        <v>7</v>
      </c>
      <c r="AI6" s="25">
        <v>18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x14ac:dyDescent="0.25">
      <c r="A7" s="42">
        <f>ROW(A7)-3</f>
        <v>4</v>
      </c>
      <c r="B7" s="52" t="s">
        <v>163</v>
      </c>
      <c r="C7" s="48" t="s">
        <v>164</v>
      </c>
      <c r="D7" s="41">
        <f>COUNTIF(L7:AU7,"&gt;0")</f>
        <v>23</v>
      </c>
      <c r="E7" s="36">
        <f>IF(D7&gt;0,F7/D7,0)</f>
        <v>11.695652173913043</v>
      </c>
      <c r="F7" s="37">
        <f>SUM(L7:AU7)</f>
        <v>269</v>
      </c>
      <c r="G7" s="37">
        <f>SUMIF(L7:AU7,"&gt;="&amp;LARGE(L7:AU7,$AA$1))-(COUNTIF(L7:AU7,"&gt;="&amp;LARGE(L7:AU7,$AA$1))-$AA$1)*LARGE(L7:AU7,$AA$1)</f>
        <v>252</v>
      </c>
      <c r="H7" s="33">
        <f>IF($Y$1&gt;3,LARGE(L7:AU7,$AA$1+1),0)</f>
        <v>6</v>
      </c>
      <c r="I7" s="38">
        <v>1</v>
      </c>
      <c r="J7" s="40">
        <v>4</v>
      </c>
      <c r="K7" s="39">
        <v>3</v>
      </c>
      <c r="L7" s="57">
        <v>0</v>
      </c>
      <c r="M7" s="57">
        <v>1</v>
      </c>
      <c r="N7" s="61">
        <v>21</v>
      </c>
      <c r="O7" s="65">
        <v>22</v>
      </c>
      <c r="P7" s="57">
        <v>12</v>
      </c>
      <c r="Q7" s="57">
        <v>9</v>
      </c>
      <c r="R7" s="65">
        <v>23</v>
      </c>
      <c r="S7" s="57">
        <v>13</v>
      </c>
      <c r="T7" s="65">
        <v>21</v>
      </c>
      <c r="U7" s="57">
        <v>8</v>
      </c>
      <c r="V7" s="57">
        <v>20</v>
      </c>
      <c r="W7" s="57">
        <v>5</v>
      </c>
      <c r="X7" s="57">
        <v>2</v>
      </c>
      <c r="Y7" s="57">
        <v>9</v>
      </c>
      <c r="Z7" s="57">
        <v>10</v>
      </c>
      <c r="AA7" s="67">
        <v>21</v>
      </c>
      <c r="AB7" s="57">
        <v>7</v>
      </c>
      <c r="AC7" s="57">
        <v>8</v>
      </c>
      <c r="AD7" s="65">
        <v>13</v>
      </c>
      <c r="AE7" s="57">
        <v>9</v>
      </c>
      <c r="AF7" s="57">
        <v>3</v>
      </c>
      <c r="AG7" s="61">
        <v>12</v>
      </c>
      <c r="AH7" s="57">
        <v>6</v>
      </c>
      <c r="AI7" s="61">
        <v>14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</row>
    <row r="8" spans="1:47" x14ac:dyDescent="0.25">
      <c r="A8" s="42">
        <f>ROW(A8)-3</f>
        <v>5</v>
      </c>
      <c r="B8" s="52" t="s">
        <v>155</v>
      </c>
      <c r="C8" s="48" t="s">
        <v>188</v>
      </c>
      <c r="D8" s="41">
        <f>COUNTIF(L8:AU8,"&gt;0")</f>
        <v>21</v>
      </c>
      <c r="E8" s="36">
        <f>IF(D8&gt;0,F8/D8,0)</f>
        <v>11.476190476190476</v>
      </c>
      <c r="F8" s="37">
        <f>SUM(L8:AU8)</f>
        <v>241</v>
      </c>
      <c r="G8" s="37">
        <f>SUMIF(L8:AU8,"&gt;="&amp;LARGE(L8:AU8,$AA$1))-(COUNTIF(L8:AU8,"&gt;="&amp;LARGE(L8:AU8,$AA$1))-$AA$1)*LARGE(L8:AU8,$AA$1)</f>
        <v>234</v>
      </c>
      <c r="H8" s="33">
        <f>IF($Y$1&gt;3,LARGE(L8:AU8,$AA$1+1),0)</f>
        <v>4</v>
      </c>
      <c r="I8" s="38">
        <v>1</v>
      </c>
      <c r="J8" s="40">
        <v>2</v>
      </c>
      <c r="K8" s="39">
        <v>0</v>
      </c>
      <c r="L8" s="57">
        <v>14</v>
      </c>
      <c r="M8" s="57">
        <v>18</v>
      </c>
      <c r="N8" s="57">
        <v>14</v>
      </c>
      <c r="O8" s="57">
        <v>0</v>
      </c>
      <c r="P8" s="57">
        <v>7</v>
      </c>
      <c r="Q8" s="57">
        <v>2</v>
      </c>
      <c r="R8" s="57">
        <v>11</v>
      </c>
      <c r="S8" s="57">
        <v>16</v>
      </c>
      <c r="T8" s="57">
        <v>17</v>
      </c>
      <c r="U8" s="57">
        <v>9</v>
      </c>
      <c r="V8" s="57">
        <v>15</v>
      </c>
      <c r="W8" s="57">
        <v>12</v>
      </c>
      <c r="X8" s="57">
        <v>15</v>
      </c>
      <c r="Y8" s="65">
        <v>18</v>
      </c>
      <c r="Z8" s="57">
        <v>15</v>
      </c>
      <c r="AA8" s="57">
        <v>8</v>
      </c>
      <c r="AB8" s="57">
        <v>0</v>
      </c>
      <c r="AC8" s="57">
        <v>1</v>
      </c>
      <c r="AD8" s="57">
        <v>0</v>
      </c>
      <c r="AE8" s="65">
        <v>15</v>
      </c>
      <c r="AF8" s="57">
        <v>5</v>
      </c>
      <c r="AG8" s="57">
        <v>4</v>
      </c>
      <c r="AH8" s="67">
        <v>16</v>
      </c>
      <c r="AI8" s="57">
        <v>9</v>
      </c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</row>
    <row r="9" spans="1:47" x14ac:dyDescent="0.25">
      <c r="A9" s="42">
        <f>ROW(A9)-3</f>
        <v>6</v>
      </c>
      <c r="B9" s="52" t="s">
        <v>161</v>
      </c>
      <c r="C9" s="48" t="s">
        <v>183</v>
      </c>
      <c r="D9" s="41">
        <f>COUNTIF(L9:AU9,"&gt;0")</f>
        <v>23</v>
      </c>
      <c r="E9" s="36">
        <f>IF(D9&gt;0,F9/D9,0)</f>
        <v>10.521739130434783</v>
      </c>
      <c r="F9" s="37">
        <f>SUM(L9:AU9)</f>
        <v>242</v>
      </c>
      <c r="G9" s="37">
        <f>SUMIF(L9:AU9,"&gt;="&amp;LARGE(L9:AU9,$AA$1))-(COUNTIF(L9:AU9,"&gt;="&amp;LARGE(L9:AU9,$AA$1))-$AA$1)*LARGE(L9:AU9,$AA$1)</f>
        <v>224</v>
      </c>
      <c r="H9" s="33">
        <f>IF($Y$1&gt;3,LARGE(L9:AU9,$AA$1+1),0)</f>
        <v>6</v>
      </c>
      <c r="I9" s="38">
        <v>0</v>
      </c>
      <c r="J9" s="40">
        <v>2</v>
      </c>
      <c r="K9" s="39">
        <v>1</v>
      </c>
      <c r="L9" s="34">
        <v>2</v>
      </c>
      <c r="M9" s="34">
        <v>8</v>
      </c>
      <c r="N9" s="34">
        <v>12</v>
      </c>
      <c r="O9" s="34">
        <v>14</v>
      </c>
      <c r="P9" s="34">
        <v>16</v>
      </c>
      <c r="Q9" s="34">
        <v>15</v>
      </c>
      <c r="R9" s="34">
        <v>17</v>
      </c>
      <c r="S9" s="34">
        <v>5</v>
      </c>
      <c r="T9" s="34">
        <v>11</v>
      </c>
      <c r="U9" s="55">
        <v>21</v>
      </c>
      <c r="V9" s="34">
        <v>8</v>
      </c>
      <c r="W9" s="34">
        <v>14</v>
      </c>
      <c r="X9" s="34">
        <v>8</v>
      </c>
      <c r="Y9" s="34">
        <v>6</v>
      </c>
      <c r="Z9" s="24">
        <v>17</v>
      </c>
      <c r="AA9" s="76">
        <v>14</v>
      </c>
      <c r="AB9" s="55">
        <v>17</v>
      </c>
      <c r="AC9" s="34">
        <v>3</v>
      </c>
      <c r="AD9" s="34">
        <v>8</v>
      </c>
      <c r="AE9" s="34">
        <v>2</v>
      </c>
      <c r="AF9" s="34">
        <v>10</v>
      </c>
      <c r="AG9" s="34">
        <v>7</v>
      </c>
      <c r="AH9" s="34">
        <v>0</v>
      </c>
      <c r="AI9" s="34">
        <v>7</v>
      </c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x14ac:dyDescent="0.25">
      <c r="A10" s="42">
        <f>ROW(A10)-3</f>
        <v>7</v>
      </c>
      <c r="B10" s="66" t="s">
        <v>26</v>
      </c>
      <c r="C10" s="78" t="s">
        <v>17</v>
      </c>
      <c r="D10" s="41">
        <f>COUNTIF(L10:AU10,"&gt;0")</f>
        <v>23</v>
      </c>
      <c r="E10" s="36">
        <f>IF(D10&gt;0,F10/D10,0)</f>
        <v>10.565217391304348</v>
      </c>
      <c r="F10" s="37">
        <f>SUM(L10:AU10)</f>
        <v>243</v>
      </c>
      <c r="G10" s="37">
        <f>SUMIF(L10:AU10,"&gt;="&amp;LARGE(L10:AU10,$AA$1))-(COUNTIF(L10:AU10,"&gt;="&amp;LARGE(L10:AU10,$AA$1))-$AA$1)*LARGE(L10:AU10,$AA$1)</f>
        <v>223</v>
      </c>
      <c r="H10" s="33">
        <f>IF($Y$1&gt;3,LARGE(L10:AU10,$AA$1+1),0)</f>
        <v>6</v>
      </c>
      <c r="I10" s="38">
        <v>1</v>
      </c>
      <c r="J10" s="40">
        <v>2</v>
      </c>
      <c r="K10" s="39">
        <v>1</v>
      </c>
      <c r="L10" s="34">
        <v>6</v>
      </c>
      <c r="M10" s="34">
        <v>13</v>
      </c>
      <c r="N10" s="34">
        <v>0</v>
      </c>
      <c r="O10" s="34">
        <v>6</v>
      </c>
      <c r="P10" s="34">
        <v>6</v>
      </c>
      <c r="Q10" s="34">
        <v>7</v>
      </c>
      <c r="R10" s="34">
        <v>15</v>
      </c>
      <c r="S10" s="55">
        <v>22</v>
      </c>
      <c r="T10" s="34">
        <v>2</v>
      </c>
      <c r="U10" s="34">
        <v>11</v>
      </c>
      <c r="V10" s="34">
        <v>19</v>
      </c>
      <c r="W10" s="34">
        <v>18</v>
      </c>
      <c r="X10" s="34">
        <v>13</v>
      </c>
      <c r="Y10" s="34">
        <v>3</v>
      </c>
      <c r="Z10" s="55">
        <v>19</v>
      </c>
      <c r="AA10" s="34">
        <v>10</v>
      </c>
      <c r="AB10" s="24">
        <v>15</v>
      </c>
      <c r="AC10" s="34">
        <v>11</v>
      </c>
      <c r="AD10" s="34">
        <v>5</v>
      </c>
      <c r="AE10" s="34">
        <v>4</v>
      </c>
      <c r="AF10" s="34">
        <v>6</v>
      </c>
      <c r="AG10" s="25">
        <v>16</v>
      </c>
      <c r="AH10" s="34">
        <v>8</v>
      </c>
      <c r="AI10" s="34">
        <v>8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x14ac:dyDescent="0.25">
      <c r="A11" s="42">
        <f>ROW(A11)-3</f>
        <v>8</v>
      </c>
      <c r="B11" s="44" t="s">
        <v>30</v>
      </c>
      <c r="C11" s="48" t="s">
        <v>182</v>
      </c>
      <c r="D11" s="41">
        <f>COUNTIF(L11:AU11,"&gt;0")</f>
        <v>18</v>
      </c>
      <c r="E11" s="36">
        <f>IF(D11&gt;0,F11/D11,0)</f>
        <v>12.388888888888889</v>
      </c>
      <c r="F11" s="37">
        <f>SUM(L11:AU11)</f>
        <v>223</v>
      </c>
      <c r="G11" s="37">
        <f>SUMIF(L11:AU11,"&gt;="&amp;LARGE(L11:AU11,$AA$1))-(COUNTIF(L11:AU11,"&gt;="&amp;LARGE(L11:AU11,$AA$1))-$AA$1)*LARGE(L11:AU11,$AA$1)</f>
        <v>223</v>
      </c>
      <c r="H11" s="33">
        <f>IF($Y$1&gt;3,LARGE(L11:AU11,$AA$1+1),0)</f>
        <v>0</v>
      </c>
      <c r="I11" s="38">
        <v>2</v>
      </c>
      <c r="J11" s="40">
        <v>1</v>
      </c>
      <c r="K11" s="39">
        <v>3</v>
      </c>
      <c r="L11" s="34">
        <v>7</v>
      </c>
      <c r="M11" s="25">
        <v>25</v>
      </c>
      <c r="N11" s="25">
        <v>25</v>
      </c>
      <c r="O11" s="34">
        <v>9</v>
      </c>
      <c r="P11" s="24">
        <v>19</v>
      </c>
      <c r="Q11" s="34">
        <v>4</v>
      </c>
      <c r="R11" s="24">
        <v>21</v>
      </c>
      <c r="S11" s="34">
        <v>2</v>
      </c>
      <c r="T11" s="34">
        <v>10</v>
      </c>
      <c r="U11" s="24">
        <v>19</v>
      </c>
      <c r="V11" s="34">
        <v>17</v>
      </c>
      <c r="W11" s="34">
        <v>15</v>
      </c>
      <c r="X11" s="34">
        <v>5</v>
      </c>
      <c r="Y11" s="34">
        <v>4</v>
      </c>
      <c r="Z11" s="34">
        <v>0</v>
      </c>
      <c r="AA11" s="34">
        <v>0</v>
      </c>
      <c r="AB11" s="34">
        <v>0</v>
      </c>
      <c r="AC11" s="34">
        <v>4</v>
      </c>
      <c r="AD11" s="34">
        <v>0</v>
      </c>
      <c r="AE11" s="34">
        <v>0</v>
      </c>
      <c r="AF11" s="34">
        <v>12</v>
      </c>
      <c r="AG11" s="34">
        <v>0</v>
      </c>
      <c r="AH11" s="55">
        <v>14</v>
      </c>
      <c r="AI11" s="34">
        <v>11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7" x14ac:dyDescent="0.25">
      <c r="A12" s="42">
        <f>ROW(A12)-3</f>
        <v>9</v>
      </c>
      <c r="B12" s="44" t="s">
        <v>41</v>
      </c>
      <c r="C12" s="43" t="s">
        <v>35</v>
      </c>
      <c r="D12" s="41">
        <f>COUNTIF(L12:AU12,"&gt;0")</f>
        <v>24</v>
      </c>
      <c r="E12" s="36">
        <f>IF(D12&gt;0,F12/D12,0)</f>
        <v>10.541666666666666</v>
      </c>
      <c r="F12" s="37">
        <f>SUM(L12:AU12)</f>
        <v>253</v>
      </c>
      <c r="G12" s="37">
        <f>SUMIF(L12:AU12,"&gt;="&amp;LARGE(L12:AU12,$AA$1))-(COUNTIF(L12:AU12,"&gt;="&amp;LARGE(L12:AU12,$AA$1))-$AA$1)*LARGE(L12:AU12,$AA$1)</f>
        <v>218</v>
      </c>
      <c r="H12" s="33">
        <f>IF($Y$1&gt;3,LARGE(L12:AU12,$AA$1+1),0)</f>
        <v>8</v>
      </c>
      <c r="I12" s="38">
        <v>0</v>
      </c>
      <c r="J12" s="40">
        <v>0</v>
      </c>
      <c r="K12" s="39">
        <v>2</v>
      </c>
      <c r="L12" s="34">
        <v>12</v>
      </c>
      <c r="M12" s="34">
        <v>11</v>
      </c>
      <c r="N12" s="34">
        <v>8</v>
      </c>
      <c r="O12" s="34">
        <v>7</v>
      </c>
      <c r="P12" s="34">
        <v>10</v>
      </c>
      <c r="Q12" s="34">
        <v>16</v>
      </c>
      <c r="R12" s="34">
        <v>16</v>
      </c>
      <c r="S12" s="34">
        <v>12</v>
      </c>
      <c r="T12" s="34">
        <v>8</v>
      </c>
      <c r="U12" s="34">
        <v>4</v>
      </c>
      <c r="V12" s="34">
        <v>11</v>
      </c>
      <c r="W12" s="24">
        <v>23</v>
      </c>
      <c r="X12" s="34">
        <v>7</v>
      </c>
      <c r="Y12" s="34">
        <v>13</v>
      </c>
      <c r="Z12" s="34">
        <v>14</v>
      </c>
      <c r="AA12" s="34">
        <v>9</v>
      </c>
      <c r="AB12" s="34">
        <v>10</v>
      </c>
      <c r="AC12" s="34">
        <v>12</v>
      </c>
      <c r="AD12" s="34">
        <v>9</v>
      </c>
      <c r="AE12" s="34">
        <v>3</v>
      </c>
      <c r="AF12" s="34">
        <v>11</v>
      </c>
      <c r="AG12" s="34">
        <v>9</v>
      </c>
      <c r="AH12" s="24">
        <v>12</v>
      </c>
      <c r="AI12" s="34">
        <v>6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47" x14ac:dyDescent="0.25">
      <c r="A13" s="42">
        <f>ROW(A13)-3</f>
        <v>10</v>
      </c>
      <c r="B13" s="44" t="s">
        <v>25</v>
      </c>
      <c r="C13" s="70" t="s">
        <v>181</v>
      </c>
      <c r="D13" s="41">
        <f>COUNTIF(L13:AU13,"&gt;0")</f>
        <v>23</v>
      </c>
      <c r="E13" s="36">
        <f>IF(D13&gt;0,F13/D13,0)</f>
        <v>9.8695652173913047</v>
      </c>
      <c r="F13" s="37">
        <f>SUM(L13:AU13)</f>
        <v>227</v>
      </c>
      <c r="G13" s="37">
        <f>SUMIF(L13:AU13,"&gt;="&amp;LARGE(L13:AU13,$AA$1))-(COUNTIF(L13:AU13,"&gt;="&amp;LARGE(L13:AU13,$AA$1))-$AA$1)*LARGE(L13:AU13,$AA$1)</f>
        <v>212</v>
      </c>
      <c r="H13" s="33">
        <f>IF($Y$1&gt;3,LARGE(L13:AU13,$AA$1+1),0)</f>
        <v>4</v>
      </c>
      <c r="I13" s="38">
        <v>0</v>
      </c>
      <c r="J13" s="40">
        <v>1</v>
      </c>
      <c r="K13" s="39">
        <v>0</v>
      </c>
      <c r="L13" s="34">
        <v>0</v>
      </c>
      <c r="M13" s="34">
        <v>7</v>
      </c>
      <c r="N13" s="34">
        <v>5</v>
      </c>
      <c r="O13" s="34">
        <v>13</v>
      </c>
      <c r="P13" s="34">
        <v>17</v>
      </c>
      <c r="Q13" s="34">
        <v>14</v>
      </c>
      <c r="R13" s="34">
        <v>14</v>
      </c>
      <c r="S13" s="34">
        <v>18</v>
      </c>
      <c r="T13" s="34">
        <v>3</v>
      </c>
      <c r="U13" s="34">
        <v>7</v>
      </c>
      <c r="V13" s="34">
        <v>22</v>
      </c>
      <c r="W13" s="34">
        <v>21</v>
      </c>
      <c r="X13" s="34">
        <v>4</v>
      </c>
      <c r="Y13" s="34">
        <v>12</v>
      </c>
      <c r="Z13" s="34">
        <v>9</v>
      </c>
      <c r="AA13" s="34">
        <v>11</v>
      </c>
      <c r="AB13" s="34">
        <v>8</v>
      </c>
      <c r="AC13" s="55">
        <v>16</v>
      </c>
      <c r="AD13" s="34">
        <v>7</v>
      </c>
      <c r="AE13" s="34">
        <v>1</v>
      </c>
      <c r="AF13" s="34">
        <v>4</v>
      </c>
      <c r="AG13" s="34">
        <v>6</v>
      </c>
      <c r="AH13" s="34">
        <v>5</v>
      </c>
      <c r="AI13" s="34">
        <v>3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7" x14ac:dyDescent="0.25">
      <c r="A14" s="42">
        <f>ROW(A14)-3</f>
        <v>11</v>
      </c>
      <c r="B14" s="66" t="s">
        <v>54</v>
      </c>
      <c r="C14" s="48" t="s">
        <v>180</v>
      </c>
      <c r="D14" s="41">
        <f>COUNTIF(L14:AU14,"&gt;0")</f>
        <v>22</v>
      </c>
      <c r="E14" s="36">
        <f>IF(D14&gt;0,F14/D14,0)</f>
        <v>10</v>
      </c>
      <c r="F14" s="37">
        <f>SUM(L14:AU14)</f>
        <v>220</v>
      </c>
      <c r="G14" s="37">
        <f>SUMIF(L14:AU14,"&gt;="&amp;LARGE(L14:AU14,$AA$1))-(COUNTIF(L14:AU14,"&gt;="&amp;LARGE(L14:AU14,$AA$1))-$AA$1)*LARGE(L14:AU14,$AA$1)</f>
        <v>211</v>
      </c>
      <c r="H14" s="33">
        <f>IF($Y$1&gt;3,LARGE(L14:AU14,$AA$1+1),0)</f>
        <v>3</v>
      </c>
      <c r="I14" s="38">
        <v>3</v>
      </c>
      <c r="J14" s="40">
        <v>0</v>
      </c>
      <c r="K14" s="39">
        <v>0</v>
      </c>
      <c r="L14" s="34">
        <v>0</v>
      </c>
      <c r="M14" s="34">
        <v>0</v>
      </c>
      <c r="N14" s="34">
        <v>15</v>
      </c>
      <c r="O14" s="34">
        <v>18</v>
      </c>
      <c r="P14" s="34">
        <v>11</v>
      </c>
      <c r="Q14" s="25">
        <v>22</v>
      </c>
      <c r="R14" s="34">
        <v>19</v>
      </c>
      <c r="S14" s="34">
        <v>3</v>
      </c>
      <c r="T14" s="34">
        <v>6</v>
      </c>
      <c r="U14" s="34">
        <v>5</v>
      </c>
      <c r="V14" s="34">
        <v>9</v>
      </c>
      <c r="W14" s="34">
        <v>1</v>
      </c>
      <c r="X14" s="34">
        <v>3</v>
      </c>
      <c r="Y14" s="34">
        <v>11</v>
      </c>
      <c r="Z14" s="25">
        <v>21</v>
      </c>
      <c r="AA14" s="34">
        <v>6</v>
      </c>
      <c r="AB14" s="34">
        <v>12</v>
      </c>
      <c r="AC14" s="34">
        <v>6</v>
      </c>
      <c r="AD14" s="34">
        <v>6</v>
      </c>
      <c r="AE14" s="34">
        <v>7</v>
      </c>
      <c r="AF14" s="25">
        <v>19</v>
      </c>
      <c r="AG14" s="34">
        <v>8</v>
      </c>
      <c r="AH14" s="34">
        <v>2</v>
      </c>
      <c r="AI14" s="34">
        <v>10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47" x14ac:dyDescent="0.25">
      <c r="A15" s="42">
        <f>ROW(A15)-3</f>
        <v>12</v>
      </c>
      <c r="B15" s="49" t="s">
        <v>115</v>
      </c>
      <c r="C15" s="35" t="s">
        <v>185</v>
      </c>
      <c r="D15" s="41">
        <f>COUNTIF(L15:AU15,"&gt;0")</f>
        <v>22</v>
      </c>
      <c r="E15" s="36">
        <f>IF(D15&gt;0,F15/D15,0)</f>
        <v>9.3181818181818183</v>
      </c>
      <c r="F15" s="37">
        <f>SUM(L15:AU15)</f>
        <v>205</v>
      </c>
      <c r="G15" s="37">
        <f>SUMIF(L15:AU15,"&gt;="&amp;LARGE(L15:AU15,$AA$1))-(COUNTIF(L15:AU15,"&gt;="&amp;LARGE(L15:AU15,$AA$1))-$AA$1)*LARGE(L15:AU15,$AA$1)</f>
        <v>194</v>
      </c>
      <c r="H15" s="33">
        <f>IF($Y$1&gt;3,LARGE(L15:AU15,$AA$1+1),0)</f>
        <v>4</v>
      </c>
      <c r="I15" s="38">
        <v>0</v>
      </c>
      <c r="J15" s="40">
        <v>0</v>
      </c>
      <c r="K15" s="39">
        <v>2</v>
      </c>
      <c r="L15" s="34">
        <v>11</v>
      </c>
      <c r="M15" s="34">
        <v>10</v>
      </c>
      <c r="N15" s="34">
        <v>18</v>
      </c>
      <c r="O15" s="34">
        <v>4</v>
      </c>
      <c r="P15" s="34">
        <v>9</v>
      </c>
      <c r="Q15" s="34">
        <v>8</v>
      </c>
      <c r="R15" s="34">
        <v>4</v>
      </c>
      <c r="S15" s="34">
        <v>10</v>
      </c>
      <c r="T15" s="34">
        <v>12</v>
      </c>
      <c r="U15" s="34">
        <v>12</v>
      </c>
      <c r="V15" s="34">
        <v>21</v>
      </c>
      <c r="W15" s="34">
        <v>13</v>
      </c>
      <c r="X15" s="34">
        <v>10</v>
      </c>
      <c r="Y15" s="34">
        <v>2</v>
      </c>
      <c r="Z15" s="34">
        <v>4</v>
      </c>
      <c r="AA15" s="34">
        <v>7</v>
      </c>
      <c r="AB15" s="34">
        <v>11</v>
      </c>
      <c r="AC15" s="24">
        <v>14</v>
      </c>
      <c r="AD15" s="34">
        <v>4</v>
      </c>
      <c r="AE15" s="24">
        <v>13</v>
      </c>
      <c r="AF15" s="34">
        <v>7</v>
      </c>
      <c r="AG15" s="34">
        <v>1</v>
      </c>
      <c r="AH15" s="34">
        <v>0</v>
      </c>
      <c r="AI15" s="34">
        <v>0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x14ac:dyDescent="0.25">
      <c r="A16" s="42">
        <f>ROW(A16)-3</f>
        <v>13</v>
      </c>
      <c r="B16" s="49" t="s">
        <v>144</v>
      </c>
      <c r="C16" s="48" t="s">
        <v>184</v>
      </c>
      <c r="D16" s="41">
        <f>COUNTIF(L16:AU16,"&gt;0")</f>
        <v>18</v>
      </c>
      <c r="E16" s="36">
        <f>IF(D16&gt;0,F16/D16,0)</f>
        <v>10.555555555555555</v>
      </c>
      <c r="F16" s="37">
        <f>SUM(L16:AU16)</f>
        <v>190</v>
      </c>
      <c r="G16" s="37">
        <f>SUMIF(L16:AU16,"&gt;="&amp;LARGE(L16:AU16,$AA$1))-(COUNTIF(L16:AU16,"&gt;="&amp;LARGE(L16:AU16,$AA$1))-$AA$1)*LARGE(L16:AU16,$AA$1)</f>
        <v>190</v>
      </c>
      <c r="H16" s="33">
        <f>IF($Y$1&gt;3,LARGE(L16:AU16,$AA$1+1),0)</f>
        <v>0</v>
      </c>
      <c r="I16" s="38">
        <v>0</v>
      </c>
      <c r="J16" s="40">
        <v>1</v>
      </c>
      <c r="K16" s="39">
        <v>0</v>
      </c>
      <c r="L16" s="34">
        <v>8</v>
      </c>
      <c r="M16" s="34">
        <v>5</v>
      </c>
      <c r="N16" s="34">
        <v>7</v>
      </c>
      <c r="O16" s="34">
        <v>15</v>
      </c>
      <c r="P16" s="34">
        <v>15</v>
      </c>
      <c r="Q16" s="34">
        <v>11</v>
      </c>
      <c r="R16" s="34">
        <v>5</v>
      </c>
      <c r="S16" s="34">
        <v>6</v>
      </c>
      <c r="T16" s="34">
        <v>0</v>
      </c>
      <c r="U16" s="34">
        <v>13</v>
      </c>
      <c r="V16" s="34">
        <v>12</v>
      </c>
      <c r="W16" s="34">
        <v>20</v>
      </c>
      <c r="X16" s="34">
        <v>9</v>
      </c>
      <c r="Y16" s="34">
        <v>14</v>
      </c>
      <c r="Z16" s="34">
        <v>7</v>
      </c>
      <c r="AA16" s="55">
        <v>19</v>
      </c>
      <c r="AB16" s="34">
        <v>0</v>
      </c>
      <c r="AC16" s="34">
        <v>0</v>
      </c>
      <c r="AD16" s="34">
        <v>0</v>
      </c>
      <c r="AE16" s="34">
        <v>0</v>
      </c>
      <c r="AF16" s="34">
        <v>13</v>
      </c>
      <c r="AG16" s="34">
        <v>0</v>
      </c>
      <c r="AH16" s="34">
        <v>9</v>
      </c>
      <c r="AI16" s="34">
        <v>2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47" x14ac:dyDescent="0.25">
      <c r="A17" s="42">
        <f>ROW(A17)-3</f>
        <v>14</v>
      </c>
      <c r="B17" s="75" t="s">
        <v>112</v>
      </c>
      <c r="C17" s="70" t="s">
        <v>113</v>
      </c>
      <c r="D17" s="41">
        <f>COUNTIF(L17:AU17,"&gt;0")</f>
        <v>21</v>
      </c>
      <c r="E17" s="36">
        <f>IF(D17&gt;0,F17/D17,0)</f>
        <v>9.2857142857142865</v>
      </c>
      <c r="F17" s="37">
        <f>SUM(L17:AU17)</f>
        <v>195</v>
      </c>
      <c r="G17" s="37">
        <f>SUMIF(L17:AU17,"&gt;="&amp;LARGE(L17:AU17,$AA$1))-(COUNTIF(L17:AU17,"&gt;="&amp;LARGE(L17:AU17,$AA$1))-$AA$1)*LARGE(L17:AU17,$AA$1)</f>
        <v>190</v>
      </c>
      <c r="H17" s="33">
        <f>IF($Y$1&gt;3,LARGE(L17:AU17,$AA$1+1),0)</f>
        <v>2</v>
      </c>
      <c r="I17" s="38">
        <v>0</v>
      </c>
      <c r="J17" s="40">
        <v>1</v>
      </c>
      <c r="K17" s="39">
        <v>1</v>
      </c>
      <c r="L17" s="34">
        <v>13</v>
      </c>
      <c r="M17" s="34">
        <v>2</v>
      </c>
      <c r="N17" s="34">
        <v>1</v>
      </c>
      <c r="O17" s="34">
        <v>2</v>
      </c>
      <c r="P17" s="34">
        <v>13</v>
      </c>
      <c r="Q17" s="34">
        <v>12</v>
      </c>
      <c r="R17" s="34">
        <v>18</v>
      </c>
      <c r="S17" s="34">
        <v>9</v>
      </c>
      <c r="T17" s="24">
        <v>19</v>
      </c>
      <c r="U17" s="34">
        <v>6</v>
      </c>
      <c r="V17" s="34">
        <v>18</v>
      </c>
      <c r="W17" s="34">
        <v>2</v>
      </c>
      <c r="X17" s="34">
        <v>0</v>
      </c>
      <c r="Y17" s="34">
        <v>0</v>
      </c>
      <c r="Z17" s="34">
        <v>13</v>
      </c>
      <c r="AA17" s="34">
        <v>15</v>
      </c>
      <c r="AB17" s="34">
        <v>4</v>
      </c>
      <c r="AC17" s="34">
        <v>7</v>
      </c>
      <c r="AD17" s="34">
        <v>0</v>
      </c>
      <c r="AE17" s="34">
        <v>5</v>
      </c>
      <c r="AF17" s="55">
        <v>17</v>
      </c>
      <c r="AG17" s="34">
        <v>10</v>
      </c>
      <c r="AH17" s="34">
        <v>4</v>
      </c>
      <c r="AI17" s="34">
        <v>5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47" x14ac:dyDescent="0.25">
      <c r="A18" s="42">
        <f>ROW(A18)-3</f>
        <v>15</v>
      </c>
      <c r="B18" s="49" t="s">
        <v>111</v>
      </c>
      <c r="C18" s="48" t="s">
        <v>109</v>
      </c>
      <c r="D18" s="41">
        <f>COUNTIF(L18:AU18,"&gt;0")</f>
        <v>18</v>
      </c>
      <c r="E18" s="36">
        <f>IF(D18&gt;0,F18/D18,0)</f>
        <v>8.6111111111111107</v>
      </c>
      <c r="F18" s="37">
        <f>SUM(L18:AU18)</f>
        <v>155</v>
      </c>
      <c r="G18" s="37">
        <f>SUMIF(L18:AU18,"&gt;="&amp;LARGE(L18:AU18,$AA$1))-(COUNTIF(L18:AU18,"&gt;="&amp;LARGE(L18:AU18,$AA$1))-$AA$1)*LARGE(L18:AU18,$AA$1)</f>
        <v>155</v>
      </c>
      <c r="H18" s="33">
        <f>IF($Y$1&gt;3,LARGE(L18:AU18,$AA$1+1),0)</f>
        <v>0</v>
      </c>
      <c r="I18" s="38">
        <v>1</v>
      </c>
      <c r="J18" s="40">
        <v>0</v>
      </c>
      <c r="K18" s="39">
        <v>0</v>
      </c>
      <c r="L18" s="34">
        <v>0</v>
      </c>
      <c r="M18" s="34">
        <v>16</v>
      </c>
      <c r="N18" s="34">
        <v>9</v>
      </c>
      <c r="O18" s="34">
        <v>5</v>
      </c>
      <c r="P18" s="34">
        <v>8</v>
      </c>
      <c r="Q18" s="34">
        <v>0</v>
      </c>
      <c r="R18" s="34">
        <v>2</v>
      </c>
      <c r="S18" s="34">
        <v>11</v>
      </c>
      <c r="T18" s="34">
        <v>16</v>
      </c>
      <c r="U18" s="34">
        <v>17</v>
      </c>
      <c r="V18" s="25">
        <v>28</v>
      </c>
      <c r="W18" s="34">
        <v>7</v>
      </c>
      <c r="X18" s="34">
        <v>11</v>
      </c>
      <c r="Y18" s="34">
        <v>10</v>
      </c>
      <c r="Z18" s="34">
        <v>1</v>
      </c>
      <c r="AA18" s="34">
        <v>2</v>
      </c>
      <c r="AB18" s="34">
        <v>2</v>
      </c>
      <c r="AC18" s="34">
        <v>5</v>
      </c>
      <c r="AD18" s="34">
        <v>3</v>
      </c>
      <c r="AE18" s="34">
        <v>0</v>
      </c>
      <c r="AF18" s="34">
        <v>2</v>
      </c>
      <c r="AG18" s="34">
        <v>0</v>
      </c>
      <c r="AH18" s="34">
        <v>0</v>
      </c>
      <c r="AI18" s="34">
        <v>0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47" x14ac:dyDescent="0.25">
      <c r="A19" s="42">
        <f>ROW(A19)-3</f>
        <v>16</v>
      </c>
      <c r="B19" s="49" t="s">
        <v>118</v>
      </c>
      <c r="C19" s="48" t="s">
        <v>189</v>
      </c>
      <c r="D19" s="41">
        <f>COUNTIF(L19:AU19,"&gt;0")</f>
        <v>10</v>
      </c>
      <c r="E19" s="36">
        <f>IF(D19&gt;0,F19/D19,0)</f>
        <v>12.5</v>
      </c>
      <c r="F19" s="37">
        <f>SUM(L19:AU19)</f>
        <v>125</v>
      </c>
      <c r="G19" s="37">
        <f>SUMIF(L19:AU19,"&gt;="&amp;LARGE(L19:AU19,$AA$1))-(COUNTIF(L19:AU19,"&gt;="&amp;LARGE(L19:AU19,$AA$1))-$AA$1)*LARGE(L19:AU19,$AA$1)</f>
        <v>125</v>
      </c>
      <c r="H19" s="33">
        <f>IF($Y$1&gt;3,LARGE(L19:AU19,$AA$1+1),0)</f>
        <v>0</v>
      </c>
      <c r="I19" s="38">
        <v>1</v>
      </c>
      <c r="J19" s="40">
        <v>1</v>
      </c>
      <c r="K19" s="39">
        <v>1</v>
      </c>
      <c r="L19" s="34">
        <v>0</v>
      </c>
      <c r="M19" s="34">
        <v>6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7</v>
      </c>
      <c r="U19" s="34">
        <v>0</v>
      </c>
      <c r="V19" s="55">
        <v>26</v>
      </c>
      <c r="W19" s="34">
        <v>17</v>
      </c>
      <c r="X19" s="24">
        <v>17</v>
      </c>
      <c r="Y19" s="34">
        <v>7</v>
      </c>
      <c r="Z19" s="34">
        <v>6</v>
      </c>
      <c r="AA19" s="34">
        <v>12</v>
      </c>
      <c r="AB19" s="25">
        <v>19</v>
      </c>
      <c r="AC19" s="34">
        <v>0</v>
      </c>
      <c r="AD19" s="34">
        <v>0</v>
      </c>
      <c r="AE19" s="34">
        <v>8</v>
      </c>
      <c r="AF19" s="34">
        <v>0</v>
      </c>
      <c r="AG19" s="34">
        <v>0</v>
      </c>
      <c r="AH19" s="34">
        <v>0</v>
      </c>
      <c r="AI19" s="34">
        <v>0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47" x14ac:dyDescent="0.25">
      <c r="A20" s="42">
        <f>ROW(A20)-3</f>
        <v>17</v>
      </c>
      <c r="B20" s="44" t="s">
        <v>28</v>
      </c>
      <c r="C20" s="43" t="s">
        <v>19</v>
      </c>
      <c r="D20" s="41">
        <f>COUNTIF(L20:AU20,"&gt;0")</f>
        <v>17</v>
      </c>
      <c r="E20" s="36">
        <f>IF(D20&gt;0,F20/D20,0)</f>
        <v>7.1764705882352944</v>
      </c>
      <c r="F20" s="37">
        <f>SUM(L20:AU20)</f>
        <v>122</v>
      </c>
      <c r="G20" s="37">
        <f>SUMIF(L20:AU20,"&gt;="&amp;LARGE(L20:AU20,$AA$1))-(COUNTIF(L20:AU20,"&gt;="&amp;LARGE(L20:AU20,$AA$1))-$AA$1)*LARGE(L20:AU20,$AA$1)</f>
        <v>122</v>
      </c>
      <c r="H20" s="33">
        <f>IF($Y$1&gt;3,LARGE(L20:AU20,$AA$1+1),0)</f>
        <v>0</v>
      </c>
      <c r="I20" s="38">
        <v>0</v>
      </c>
      <c r="J20" s="40">
        <v>0</v>
      </c>
      <c r="K20" s="39">
        <v>1</v>
      </c>
      <c r="L20" s="24">
        <v>16</v>
      </c>
      <c r="M20" s="34">
        <v>12</v>
      </c>
      <c r="N20" s="34">
        <v>13</v>
      </c>
      <c r="O20" s="34">
        <v>8</v>
      </c>
      <c r="P20" s="34">
        <v>1</v>
      </c>
      <c r="Q20" s="34">
        <v>10</v>
      </c>
      <c r="R20" s="34">
        <v>13</v>
      </c>
      <c r="S20" s="34">
        <v>8</v>
      </c>
      <c r="T20" s="34">
        <v>13</v>
      </c>
      <c r="U20" s="34">
        <v>10</v>
      </c>
      <c r="V20" s="34">
        <v>3</v>
      </c>
      <c r="W20" s="34">
        <v>4</v>
      </c>
      <c r="X20" s="34">
        <v>1</v>
      </c>
      <c r="Y20" s="34">
        <v>1</v>
      </c>
      <c r="Z20" s="34">
        <v>3</v>
      </c>
      <c r="AA20" s="34">
        <v>3</v>
      </c>
      <c r="AB20" s="34">
        <v>3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</row>
    <row r="21" spans="1:47" x14ac:dyDescent="0.25">
      <c r="A21" s="42">
        <f>ROW(A21)-3</f>
        <v>18</v>
      </c>
      <c r="B21" s="49" t="s">
        <v>119</v>
      </c>
      <c r="C21" s="48" t="s">
        <v>120</v>
      </c>
      <c r="D21" s="41">
        <f>COUNTIF(L21:AU21,"&gt;0")</f>
        <v>24</v>
      </c>
      <c r="E21" s="36">
        <f>IF(D21&gt;0,F21/D21,0)</f>
        <v>5.208333333333333</v>
      </c>
      <c r="F21" s="37">
        <f>SUM(L21:AU21)</f>
        <v>125</v>
      </c>
      <c r="G21" s="37">
        <f>SUMIF(L21:AU21,"&gt;="&amp;LARGE(L21:AU21,$AA$1))-(COUNTIF(L21:AU21,"&gt;="&amp;LARGE(L21:AU21,$AA$1))-$AA$1)*LARGE(L21:AU21,$AA$1)</f>
        <v>119</v>
      </c>
      <c r="H21" s="33">
        <f>IF($Y$1&gt;3,LARGE(L21:AU21,$AA$1+1),0)</f>
        <v>1</v>
      </c>
      <c r="I21" s="38">
        <v>0</v>
      </c>
      <c r="J21" s="40">
        <v>0</v>
      </c>
      <c r="K21" s="39">
        <v>1</v>
      </c>
      <c r="L21" s="34">
        <v>1</v>
      </c>
      <c r="M21" s="24">
        <v>21</v>
      </c>
      <c r="N21" s="34">
        <v>3</v>
      </c>
      <c r="O21" s="34">
        <v>3</v>
      </c>
      <c r="P21" s="34">
        <v>2</v>
      </c>
      <c r="Q21" s="34">
        <v>3</v>
      </c>
      <c r="R21" s="34">
        <v>8</v>
      </c>
      <c r="S21" s="34">
        <v>4</v>
      </c>
      <c r="T21" s="34">
        <v>9</v>
      </c>
      <c r="U21" s="34">
        <v>2</v>
      </c>
      <c r="V21" s="34">
        <v>1</v>
      </c>
      <c r="W21" s="34">
        <v>10</v>
      </c>
      <c r="X21" s="34">
        <v>6</v>
      </c>
      <c r="Y21" s="34">
        <v>5</v>
      </c>
      <c r="Z21" s="34">
        <v>8</v>
      </c>
      <c r="AA21" s="34">
        <v>1</v>
      </c>
      <c r="AB21" s="34">
        <v>9</v>
      </c>
      <c r="AC21" s="34">
        <v>9</v>
      </c>
      <c r="AD21" s="34">
        <v>2</v>
      </c>
      <c r="AE21" s="34">
        <v>10</v>
      </c>
      <c r="AF21" s="34">
        <v>1</v>
      </c>
      <c r="AG21" s="34">
        <v>5</v>
      </c>
      <c r="AH21" s="34">
        <v>1</v>
      </c>
      <c r="AI21" s="34">
        <v>1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1:47" x14ac:dyDescent="0.25">
      <c r="A22" s="42">
        <f>ROW(A22)-3</f>
        <v>19</v>
      </c>
      <c r="B22" s="66" t="s">
        <v>29</v>
      </c>
      <c r="C22" s="43" t="s">
        <v>18</v>
      </c>
      <c r="D22" s="41">
        <f>COUNTIF(L22:AU22,"&gt;0")</f>
        <v>6</v>
      </c>
      <c r="E22" s="36">
        <f>IF(D22&gt;0,F22/D22,0)</f>
        <v>13.5</v>
      </c>
      <c r="F22" s="37">
        <f>SUM(L22:AU22)</f>
        <v>81</v>
      </c>
      <c r="G22" s="37">
        <f>SUMIF(L22:AU22,"&gt;="&amp;LARGE(L22:AU22,$AA$1))-(COUNTIF(L22:AU22,"&gt;="&amp;LARGE(L22:AU22,$AA$1))-$AA$1)*LARGE(L22:AU22,$AA$1)</f>
        <v>81</v>
      </c>
      <c r="H22" s="33">
        <f>IF($Y$1&gt;3,LARGE(L22:AU22,$AA$1+1),0)</f>
        <v>0</v>
      </c>
      <c r="I22" s="38">
        <v>1</v>
      </c>
      <c r="J22" s="40">
        <v>0</v>
      </c>
      <c r="K22" s="39">
        <v>0</v>
      </c>
      <c r="L22" s="34">
        <v>10</v>
      </c>
      <c r="M22" s="34">
        <v>19</v>
      </c>
      <c r="N22" s="34">
        <v>0</v>
      </c>
      <c r="O22" s="34">
        <v>0</v>
      </c>
      <c r="P22" s="34">
        <v>3</v>
      </c>
      <c r="Q22" s="34">
        <v>0</v>
      </c>
      <c r="R22" s="34">
        <v>12</v>
      </c>
      <c r="S22" s="34">
        <v>14</v>
      </c>
      <c r="T22" s="25">
        <v>23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</row>
    <row r="23" spans="1:47" x14ac:dyDescent="0.25">
      <c r="A23" s="42">
        <f>ROW(A23)-3</f>
        <v>20</v>
      </c>
      <c r="B23" s="44" t="s">
        <v>48</v>
      </c>
      <c r="C23" s="43" t="s">
        <v>47</v>
      </c>
      <c r="D23" s="41">
        <f>COUNTIF(L23:AU23,"&gt;0")</f>
        <v>5</v>
      </c>
      <c r="E23" s="36">
        <f>IF(D23&gt;0,F23/D23,0)</f>
        <v>15.6</v>
      </c>
      <c r="F23" s="37">
        <f>SUM(L23:AU23)</f>
        <v>78</v>
      </c>
      <c r="G23" s="37">
        <f>SUMIF(L23:AU23,"&gt;="&amp;LARGE(L23:AU23,$AA$1))-(COUNTIF(L23:AU23,"&gt;="&amp;LARGE(L23:AU23,$AA$1))-$AA$1)*LARGE(L23:AU23,$AA$1)</f>
        <v>78</v>
      </c>
      <c r="H23" s="33">
        <f>IF($Y$1&gt;3,LARGE(L23:AU23,$AA$1+1),0)</f>
        <v>0</v>
      </c>
      <c r="I23" s="38">
        <v>1</v>
      </c>
      <c r="J23" s="40">
        <v>1</v>
      </c>
      <c r="K23" s="39">
        <v>0</v>
      </c>
      <c r="L23" s="25">
        <v>20</v>
      </c>
      <c r="M23" s="34">
        <v>9</v>
      </c>
      <c r="N23" s="55">
        <v>23</v>
      </c>
      <c r="O23" s="34">
        <v>10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16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1:47" x14ac:dyDescent="0.25">
      <c r="A24" s="42">
        <f>ROW(A24)-3</f>
        <v>21</v>
      </c>
      <c r="B24" s="49" t="s">
        <v>153</v>
      </c>
      <c r="C24" s="48" t="s">
        <v>156</v>
      </c>
      <c r="D24" s="41">
        <f>COUNTIF(L24:AU24,"&gt;0")</f>
        <v>5</v>
      </c>
      <c r="E24" s="36">
        <f>IF(D24&gt;0,F24/D24,0)</f>
        <v>14.4</v>
      </c>
      <c r="F24" s="37">
        <f>SUM(L24:AU24)</f>
        <v>72</v>
      </c>
      <c r="G24" s="37">
        <f>SUMIF(L24:AU24,"&gt;="&amp;LARGE(L24:AU24,$AA$1))-(COUNTIF(L24:AU24,"&gt;="&amp;LARGE(L24:AU24,$AA$1))-$AA$1)*LARGE(L24:AU24,$AA$1)</f>
        <v>72</v>
      </c>
      <c r="H24" s="33">
        <f>IF($Y$1&gt;3,LARGE(L24:AU24,$AA$1+1),0)</f>
        <v>0</v>
      </c>
      <c r="I24" s="38">
        <v>2</v>
      </c>
      <c r="J24" s="40">
        <v>0</v>
      </c>
      <c r="K24" s="39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10</v>
      </c>
      <c r="S24" s="67">
        <v>24</v>
      </c>
      <c r="T24" s="57">
        <v>4</v>
      </c>
      <c r="U24" s="57">
        <v>0</v>
      </c>
      <c r="V24" s="57">
        <v>7</v>
      </c>
      <c r="W24" s="67">
        <v>27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</row>
    <row r="25" spans="1:47" x14ac:dyDescent="0.25">
      <c r="A25" s="42">
        <f>ROW(A25)-3</f>
        <v>22</v>
      </c>
      <c r="B25" s="44" t="s">
        <v>49</v>
      </c>
      <c r="C25" s="43" t="s">
        <v>36</v>
      </c>
      <c r="D25" s="41">
        <f>COUNTIF(L25:AU25,"&gt;0")</f>
        <v>8</v>
      </c>
      <c r="E25" s="36">
        <f>IF(D25&gt;0,F25/D25,0)</f>
        <v>8.625</v>
      </c>
      <c r="F25" s="37">
        <f>SUM(L25:AU25)</f>
        <v>69</v>
      </c>
      <c r="G25" s="37">
        <f>SUMIF(L25:AU25,"&gt;="&amp;LARGE(L25:AU25,$AA$1))-(COUNTIF(L25:AU25,"&gt;="&amp;LARGE(L25:AU25,$AA$1))-$AA$1)*LARGE(L25:AU25,$AA$1)</f>
        <v>69</v>
      </c>
      <c r="H25" s="33">
        <f>IF($Y$1&gt;3,LARGE(L25:AU25,$AA$1+1),0)</f>
        <v>0</v>
      </c>
      <c r="I25" s="38">
        <v>0</v>
      </c>
      <c r="J25" s="40">
        <v>0</v>
      </c>
      <c r="K25" s="39">
        <v>0</v>
      </c>
      <c r="L25" s="34">
        <v>4</v>
      </c>
      <c r="M25" s="34">
        <v>3</v>
      </c>
      <c r="N25" s="34">
        <v>10</v>
      </c>
      <c r="O25" s="34">
        <v>11</v>
      </c>
      <c r="P25" s="34">
        <v>5</v>
      </c>
      <c r="Q25" s="34">
        <v>0</v>
      </c>
      <c r="R25" s="34">
        <v>0</v>
      </c>
      <c r="S25" s="34">
        <v>15</v>
      </c>
      <c r="T25" s="34">
        <v>0</v>
      </c>
      <c r="U25" s="34">
        <v>0</v>
      </c>
      <c r="V25" s="34">
        <v>10</v>
      </c>
      <c r="W25" s="34">
        <v>11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1:47" s="32" customFormat="1" x14ac:dyDescent="0.25">
      <c r="A26" s="42">
        <f>ROW(A26)-3</f>
        <v>23</v>
      </c>
      <c r="B26" s="49" t="s">
        <v>110</v>
      </c>
      <c r="C26" s="48" t="s">
        <v>114</v>
      </c>
      <c r="D26" s="41">
        <f>COUNTIF(L26:AU26,"&gt;0")</f>
        <v>5</v>
      </c>
      <c r="E26" s="36">
        <f>IF(D26&gt;0,F26/D26,0)</f>
        <v>10.199999999999999</v>
      </c>
      <c r="F26" s="37">
        <f>SUM(L26:AU26)</f>
        <v>51</v>
      </c>
      <c r="G26" s="37">
        <f>SUMIF(L26:AU26,"&gt;="&amp;LARGE(L26:AU26,$AA$1))-(COUNTIF(L26:AU26,"&gt;="&amp;LARGE(L26:AU26,$AA$1))-$AA$1)*LARGE(L26:AU26,$AA$1)</f>
        <v>51</v>
      </c>
      <c r="H26" s="33">
        <f>IF($Y$1&gt;3,LARGE(L26:AU26,$AA$1+1),0)</f>
        <v>0</v>
      </c>
      <c r="I26" s="38">
        <v>0</v>
      </c>
      <c r="J26" s="40">
        <v>0</v>
      </c>
      <c r="K26" s="39">
        <v>0</v>
      </c>
      <c r="L26" s="34">
        <v>9</v>
      </c>
      <c r="M26" s="34">
        <v>14</v>
      </c>
      <c r="N26" s="34">
        <v>6</v>
      </c>
      <c r="O26" s="34">
        <v>0</v>
      </c>
      <c r="P26" s="34">
        <v>0</v>
      </c>
      <c r="Q26" s="34">
        <v>0</v>
      </c>
      <c r="R26" s="34">
        <v>9</v>
      </c>
      <c r="S26" s="34">
        <v>0</v>
      </c>
      <c r="T26" s="34">
        <v>0</v>
      </c>
      <c r="U26" s="34">
        <v>0</v>
      </c>
      <c r="V26" s="34">
        <v>13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</row>
    <row r="27" spans="1:47" x14ac:dyDescent="0.25">
      <c r="A27" s="42">
        <f>ROW(A27)-3</f>
        <v>24</v>
      </c>
      <c r="B27" s="49" t="s">
        <v>31</v>
      </c>
      <c r="C27" s="48" t="s">
        <v>21</v>
      </c>
      <c r="D27" s="41">
        <f>COUNTIF(L27:AU27,"&gt;0")</f>
        <v>4</v>
      </c>
      <c r="E27" s="36">
        <f>IF(D27&gt;0,F27/D27,0)</f>
        <v>12.5</v>
      </c>
      <c r="F27" s="37">
        <f>SUM(L27:AU27)</f>
        <v>50</v>
      </c>
      <c r="G27" s="37">
        <f>SUMIF(L27:AU27,"&gt;="&amp;LARGE(L27:AU27,$AA$1))-(COUNTIF(L27:AU27,"&gt;="&amp;LARGE(L27:AU27,$AA$1))-$AA$1)*LARGE(L27:AU27,$AA$1)</f>
        <v>50</v>
      </c>
      <c r="H27" s="33">
        <f>IF($Y$1&gt;3,LARGE(L27:AU27,$AA$1+1),0)</f>
        <v>0</v>
      </c>
      <c r="I27" s="38">
        <v>1</v>
      </c>
      <c r="J27" s="40">
        <v>0</v>
      </c>
      <c r="K27" s="39">
        <v>1</v>
      </c>
      <c r="L27" s="34">
        <v>0</v>
      </c>
      <c r="M27" s="34">
        <v>0</v>
      </c>
      <c r="N27" s="34">
        <v>0</v>
      </c>
      <c r="O27" s="24">
        <v>20</v>
      </c>
      <c r="P27" s="34">
        <v>0</v>
      </c>
      <c r="Q27" s="34">
        <v>0</v>
      </c>
      <c r="R27" s="34">
        <v>0</v>
      </c>
      <c r="S27" s="34">
        <v>0</v>
      </c>
      <c r="T27" s="34">
        <v>1</v>
      </c>
      <c r="U27" s="25">
        <v>23</v>
      </c>
      <c r="V27" s="34">
        <v>6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1:47" x14ac:dyDescent="0.25">
      <c r="A28" s="42">
        <f>ROW(A28)-3</f>
        <v>25</v>
      </c>
      <c r="B28" s="49" t="s">
        <v>151</v>
      </c>
      <c r="C28" s="48" t="s">
        <v>20</v>
      </c>
      <c r="D28" s="41">
        <f>COUNTIF(L28:AU28,"&gt;0")</f>
        <v>4</v>
      </c>
      <c r="E28" s="36">
        <f>IF(D28&gt;0,F28/D28,0)</f>
        <v>10.5</v>
      </c>
      <c r="F28" s="37">
        <f>SUM(L28:AU28)</f>
        <v>42</v>
      </c>
      <c r="G28" s="37">
        <f>SUMIF(L28:AU28,"&gt;="&amp;LARGE(L28:AU28,$AA$1))-(COUNTIF(L28:AU28,"&gt;="&amp;LARGE(L28:AU28,$AA$1))-$AA$1)*LARGE(L28:AU28,$AA$1)</f>
        <v>42</v>
      </c>
      <c r="H28" s="33">
        <f>IF($Y$1&gt;3,LARGE(L28:AU28,$AA$1+1),0)</f>
        <v>0</v>
      </c>
      <c r="I28" s="38">
        <v>0</v>
      </c>
      <c r="J28" s="40">
        <v>0</v>
      </c>
      <c r="K28" s="39">
        <v>0</v>
      </c>
      <c r="L28" s="34">
        <v>0</v>
      </c>
      <c r="M28" s="34">
        <v>0</v>
      </c>
      <c r="N28" s="34">
        <v>0</v>
      </c>
      <c r="O28" s="34">
        <v>16</v>
      </c>
      <c r="P28" s="34">
        <v>4</v>
      </c>
      <c r="Q28" s="34">
        <v>0</v>
      </c>
      <c r="R28" s="34">
        <v>7</v>
      </c>
      <c r="S28" s="34">
        <v>0</v>
      </c>
      <c r="T28" s="34">
        <v>0</v>
      </c>
      <c r="U28" s="34">
        <v>15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1:47" x14ac:dyDescent="0.25">
      <c r="A29" s="42">
        <f>ROW(A29)-3</f>
        <v>26</v>
      </c>
      <c r="B29" s="68" t="s">
        <v>121</v>
      </c>
      <c r="C29" s="69" t="s">
        <v>187</v>
      </c>
      <c r="D29" s="41">
        <f>COUNTIF(L29:AU29,"&gt;0")</f>
        <v>3</v>
      </c>
      <c r="E29" s="36">
        <f>IF(D29&gt;0,F29/D29,0)</f>
        <v>8.6666666666666661</v>
      </c>
      <c r="F29" s="37">
        <f>SUM(L29:AU29)</f>
        <v>26</v>
      </c>
      <c r="G29" s="37">
        <f>SUMIF(L29:AU29,"&gt;="&amp;LARGE(L29:AU29,$AA$1))-(COUNTIF(L29:AU29,"&gt;="&amp;LARGE(L29:AU29,$AA$1))-$AA$1)*LARGE(L29:AU29,$AA$1)</f>
        <v>26</v>
      </c>
      <c r="H29" s="33">
        <f>IF($Y$1&gt;3,LARGE(L29:AU29,$AA$1+1),0)</f>
        <v>0</v>
      </c>
      <c r="I29" s="38">
        <v>0</v>
      </c>
      <c r="J29" s="40">
        <v>0</v>
      </c>
      <c r="K29" s="39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4</v>
      </c>
      <c r="W29" s="34">
        <v>8</v>
      </c>
      <c r="X29" s="34">
        <v>14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1:47" x14ac:dyDescent="0.25">
      <c r="A30" s="42">
        <f>ROW(A30)-3</f>
        <v>27</v>
      </c>
      <c r="B30" s="49" t="s">
        <v>152</v>
      </c>
      <c r="C30" s="48" t="s">
        <v>154</v>
      </c>
      <c r="D30" s="41">
        <f>COUNTIF(L30:AU30,"&gt;0")</f>
        <v>2</v>
      </c>
      <c r="E30" s="36">
        <f>IF(D30&gt;0,F30/D30,0)</f>
        <v>12</v>
      </c>
      <c r="F30" s="37">
        <f>SUM(L30:AU30)</f>
        <v>24</v>
      </c>
      <c r="G30" s="37">
        <f>SUMIF(L30:AU30,"&gt;="&amp;LARGE(L30:AU30,$AA$1))-(COUNTIF(L30:AU30,"&gt;="&amp;LARGE(L30:AU30,$AA$1))-$AA$1)*LARGE(L30:AU30,$AA$1)</f>
        <v>24</v>
      </c>
      <c r="H30" s="33">
        <f>IF($Y$1&gt;3,LARGE(L30:AU30,$AA$1+1),0)</f>
        <v>0</v>
      </c>
      <c r="I30" s="38">
        <v>0</v>
      </c>
      <c r="J30" s="40">
        <v>0</v>
      </c>
      <c r="K30" s="39">
        <v>1</v>
      </c>
      <c r="L30" s="34">
        <v>0</v>
      </c>
      <c r="M30" s="34">
        <v>4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24">
        <v>20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1:47" x14ac:dyDescent="0.25">
      <c r="A31" s="42">
        <f>ROW(A31)-3</f>
        <v>28</v>
      </c>
      <c r="B31" s="49" t="s">
        <v>179</v>
      </c>
      <c r="C31" s="48" t="s">
        <v>203</v>
      </c>
      <c r="D31" s="41">
        <f>COUNTIF(L31:AU31,"&gt;0")</f>
        <v>4</v>
      </c>
      <c r="E31" s="36">
        <f>IF(D31&gt;0,F31/D31,0)</f>
        <v>5</v>
      </c>
      <c r="F31" s="37">
        <f>SUM(L31:AU31)</f>
        <v>20</v>
      </c>
      <c r="G31" s="37">
        <f>SUMIF(L31:AU31,"&gt;="&amp;LARGE(L31:AU31,$AA$1))-(COUNTIF(L31:AU31,"&gt;="&amp;LARGE(L31:AU31,$AA$1))-$AA$1)*LARGE(L31:AU31,$AA$1)</f>
        <v>20</v>
      </c>
      <c r="H31" s="33">
        <f>IF($Y$1&gt;3,LARGE(L31:AU31,$AA$1+1),0)</f>
        <v>0</v>
      </c>
      <c r="I31" s="38">
        <v>0</v>
      </c>
      <c r="J31" s="40">
        <v>0</v>
      </c>
      <c r="K31" s="39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9</v>
      </c>
      <c r="X31" s="34">
        <v>0</v>
      </c>
      <c r="Y31" s="34">
        <v>0</v>
      </c>
      <c r="Z31" s="34">
        <v>2</v>
      </c>
      <c r="AA31" s="34">
        <v>4</v>
      </c>
      <c r="AB31" s="34">
        <v>5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1:47" x14ac:dyDescent="0.25">
      <c r="A32" s="42">
        <f>ROW(A32)-3</f>
        <v>29</v>
      </c>
      <c r="B32" s="71" t="s">
        <v>148</v>
      </c>
      <c r="C32" s="72" t="s">
        <v>149</v>
      </c>
      <c r="D32" s="41">
        <f>COUNTIF(L32:AU32,"&gt;0")</f>
        <v>3</v>
      </c>
      <c r="E32" s="36">
        <f>IF(D32&gt;0,F32/D32,0)</f>
        <v>6</v>
      </c>
      <c r="F32" s="37">
        <f>SUM(L32:AU32)</f>
        <v>18</v>
      </c>
      <c r="G32" s="37">
        <f>SUMIF(L32:AU32,"&gt;="&amp;LARGE(L32:AU32,$AA$1))-(COUNTIF(L32:AU32,"&gt;="&amp;LARGE(L32:AU32,$AA$1))-$AA$1)*LARGE(L32:AU32,$AA$1)</f>
        <v>18</v>
      </c>
      <c r="H32" s="33">
        <f>IF($Y$1&gt;3,LARGE(L32:AU32,$AA$1+1),0)</f>
        <v>0</v>
      </c>
      <c r="I32" s="38">
        <v>0</v>
      </c>
      <c r="J32" s="40">
        <v>0</v>
      </c>
      <c r="K32" s="39">
        <v>0</v>
      </c>
      <c r="L32" s="34">
        <v>0</v>
      </c>
      <c r="M32" s="34">
        <v>0</v>
      </c>
      <c r="N32" s="34">
        <v>2</v>
      </c>
      <c r="O32" s="34">
        <v>0</v>
      </c>
      <c r="P32" s="34">
        <v>0</v>
      </c>
      <c r="Q32" s="34">
        <v>13</v>
      </c>
      <c r="R32" s="34">
        <v>3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49" ht="15" customHeight="1" x14ac:dyDescent="0.25">
      <c r="A33" s="42">
        <f>ROW(A33)-3</f>
        <v>30</v>
      </c>
      <c r="B33" s="44" t="s">
        <v>34</v>
      </c>
      <c r="C33" s="35" t="s">
        <v>14</v>
      </c>
      <c r="D33" s="41">
        <f>COUNTIF(L33:AU33,"&gt;0")</f>
        <v>3</v>
      </c>
      <c r="E33" s="36">
        <f>IF(D33&gt;0,F33/D33,0)</f>
        <v>6</v>
      </c>
      <c r="F33" s="37">
        <f>SUM(L33:AU33)</f>
        <v>18</v>
      </c>
      <c r="G33" s="37">
        <f>SUMIF(L33:AU33,"&gt;="&amp;LARGE(L33:AU33,$AA$1))-(COUNTIF(L33:AU33,"&gt;="&amp;LARGE(L33:AU33,$AA$1))-$AA$1)*LARGE(L33:AU33,$AA$1)</f>
        <v>18</v>
      </c>
      <c r="H33" s="33">
        <f>IF($Y$1&gt;3,LARGE(L33:AU33,$AA$1+1),0)</f>
        <v>0</v>
      </c>
      <c r="I33" s="38">
        <v>0</v>
      </c>
      <c r="J33" s="40">
        <v>0</v>
      </c>
      <c r="K33" s="39">
        <v>0</v>
      </c>
      <c r="L33" s="34">
        <v>0</v>
      </c>
      <c r="M33" s="34">
        <v>0</v>
      </c>
      <c r="N33" s="34">
        <v>11</v>
      </c>
      <c r="O33" s="34">
        <v>1</v>
      </c>
      <c r="P33" s="34">
        <v>0</v>
      </c>
      <c r="Q33" s="34">
        <v>6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49" x14ac:dyDescent="0.25">
      <c r="A34" s="42">
        <f>ROW(A34)-3</f>
        <v>31</v>
      </c>
      <c r="B34" s="52" t="s">
        <v>176</v>
      </c>
      <c r="C34" s="48" t="s">
        <v>177</v>
      </c>
      <c r="D34" s="41">
        <f>COUNTIF(L34:AU34,"&gt;0")</f>
        <v>2</v>
      </c>
      <c r="E34" s="36">
        <f>IF(D34&gt;0,F34/D34,0)</f>
        <v>8.5</v>
      </c>
      <c r="F34" s="37">
        <f>SUM(L34:AU34)</f>
        <v>17</v>
      </c>
      <c r="G34" s="37">
        <f>SUMIF(L34:AU34,"&gt;="&amp;LARGE(L34:AU34,$AA$1))-(COUNTIF(L34:AU34,"&gt;="&amp;LARGE(L34:AU34,$AA$1))-$AA$1)*LARGE(L34:AU34,$AA$1)</f>
        <v>17</v>
      </c>
      <c r="H34" s="33">
        <f>IF($Y$1&gt;3,LARGE(L34:AU34,$AA$1+1),0)</f>
        <v>0</v>
      </c>
      <c r="I34" s="38">
        <v>0</v>
      </c>
      <c r="J34" s="40">
        <v>0</v>
      </c>
      <c r="K34" s="39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14</v>
      </c>
      <c r="W34" s="34">
        <v>3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W34" s="26"/>
    </row>
    <row r="35" spans="1:49" x14ac:dyDescent="0.25">
      <c r="A35" s="42">
        <f>ROW(A35)-3</f>
        <v>32</v>
      </c>
      <c r="B35" s="44" t="s">
        <v>13</v>
      </c>
      <c r="C35" s="43" t="s">
        <v>22</v>
      </c>
      <c r="D35" s="41">
        <f>COUNTIF(L35:AU35,"&gt;0")</f>
        <v>1</v>
      </c>
      <c r="E35" s="36">
        <f>IF(D35&gt;0,F35/D35,0)</f>
        <v>16</v>
      </c>
      <c r="F35" s="37">
        <f>SUM(L35:AU35)</f>
        <v>16</v>
      </c>
      <c r="G35" s="37">
        <f>SUMIF(L35:AU35,"&gt;="&amp;LARGE(L35:AU35,$AA$1))-(COUNTIF(L35:AU35,"&gt;="&amp;LARGE(L35:AU35,$AA$1))-$AA$1)*LARGE(L35:AU35,$AA$1)</f>
        <v>16</v>
      </c>
      <c r="H35" s="33">
        <f>IF($Y$1&gt;3,LARGE(L35:AU35,$AA$1+1),0)</f>
        <v>0</v>
      </c>
      <c r="I35" s="38">
        <v>0</v>
      </c>
      <c r="J35" s="40">
        <v>0</v>
      </c>
      <c r="K35" s="39">
        <v>0</v>
      </c>
      <c r="L35" s="34">
        <v>0</v>
      </c>
      <c r="M35" s="34">
        <v>0</v>
      </c>
      <c r="N35" s="34">
        <v>16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W35" s="26"/>
    </row>
    <row r="36" spans="1:49" x14ac:dyDescent="0.25">
      <c r="A36" s="80">
        <f>ROW(A36)-3</f>
        <v>33</v>
      </c>
      <c r="B36" s="52" t="s">
        <v>204</v>
      </c>
      <c r="C36" s="48" t="s">
        <v>205</v>
      </c>
      <c r="D36" s="41">
        <f>COUNTIF(L36:AU36,"&gt;0")</f>
        <v>1</v>
      </c>
      <c r="E36" s="36">
        <f>IF(D36&gt;0,F36/D36,0)</f>
        <v>16</v>
      </c>
      <c r="F36" s="37">
        <f>SUM(L36:AU36)</f>
        <v>16</v>
      </c>
      <c r="G36" s="37">
        <f>SUMIF(L36:AU36,"&gt;="&amp;LARGE(L36:AU36,$AA$1))-(COUNTIF(L36:AU36,"&gt;="&amp;LARGE(L36:AU36,$AA$1))-$AA$1)*LARGE(L36:AU36,$AA$1)</f>
        <v>16</v>
      </c>
      <c r="H36" s="33">
        <f>IF($Y$1&gt;3,LARGE(L36:AU36,$AA$1+1),0)</f>
        <v>0</v>
      </c>
      <c r="I36" s="38">
        <v>0</v>
      </c>
      <c r="J36" s="40">
        <v>1</v>
      </c>
      <c r="K36" s="56">
        <v>0</v>
      </c>
      <c r="L36" s="81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4">
        <v>16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3"/>
      <c r="AV36" s="77"/>
    </row>
    <row r="37" spans="1:49" x14ac:dyDescent="0.25">
      <c r="A37" s="42">
        <f>ROW(A37)-3</f>
        <v>34</v>
      </c>
      <c r="B37" s="73" t="s">
        <v>45</v>
      </c>
      <c r="C37" s="35" t="s">
        <v>42</v>
      </c>
      <c r="D37" s="41">
        <f>COUNTIF(L37:AU37,"&gt;0")</f>
        <v>1</v>
      </c>
      <c r="E37" s="36">
        <f>IF(D37&gt;0,F37/D37,0)</f>
        <v>6</v>
      </c>
      <c r="F37" s="37">
        <f>SUM(L37:AU37)</f>
        <v>6</v>
      </c>
      <c r="G37" s="37">
        <f>SUMIF(L37:AU37,"&gt;="&amp;LARGE(L37:AU37,$AA$1))-(COUNTIF(L37:AU37,"&gt;="&amp;LARGE(L37:AU37,$AA$1))-$AA$1)*LARGE(L37:AU37,$AA$1)</f>
        <v>6</v>
      </c>
      <c r="H37" s="33">
        <f>IF($Y$1&gt;3,LARGE(L37:AU37,$AA$1+1),0)</f>
        <v>0</v>
      </c>
      <c r="I37" s="38">
        <v>0</v>
      </c>
      <c r="J37" s="40">
        <v>0</v>
      </c>
      <c r="K37" s="56">
        <v>0</v>
      </c>
      <c r="L37" s="58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6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  <c r="AV37" s="77"/>
    </row>
    <row r="38" spans="1:49" x14ac:dyDescent="0.25">
      <c r="A38" s="42">
        <f>ROW(A38)-3</f>
        <v>35</v>
      </c>
      <c r="B38" s="52" t="s">
        <v>145</v>
      </c>
      <c r="C38" s="48" t="s">
        <v>146</v>
      </c>
      <c r="D38" s="41">
        <f>COUNTIF(L38:AU38,"&gt;0")</f>
        <v>1</v>
      </c>
      <c r="E38" s="36">
        <f>IF(D38&gt;0,F38/D38,0)</f>
        <v>5</v>
      </c>
      <c r="F38" s="37">
        <f>SUM(L38:AU38)</f>
        <v>5</v>
      </c>
      <c r="G38" s="37">
        <f>SUMIF(L38:AU38,"&gt;="&amp;LARGE(L38:AU38,$AA$1))-(COUNTIF(L38:AU38,"&gt;="&amp;LARGE(L38:AU38,$AA$1))-$AA$1)*LARGE(L38:AU38,$AA$1)</f>
        <v>5</v>
      </c>
      <c r="H38" s="33">
        <f>IF($Y$1&gt;3,LARGE(L38:AU38,$AA$1+1),0)</f>
        <v>0</v>
      </c>
      <c r="I38" s="38">
        <v>0</v>
      </c>
      <c r="J38" s="40">
        <v>0</v>
      </c>
      <c r="K38" s="56">
        <v>0</v>
      </c>
      <c r="L38" s="58">
        <v>0</v>
      </c>
      <c r="M38" s="46">
        <v>0</v>
      </c>
      <c r="N38" s="46">
        <v>0</v>
      </c>
      <c r="O38" s="46">
        <v>0</v>
      </c>
      <c r="P38" s="46">
        <v>0</v>
      </c>
      <c r="Q38" s="46">
        <v>5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77"/>
    </row>
    <row r="39" spans="1:49" x14ac:dyDescent="0.25">
      <c r="A39" s="42">
        <f>ROW(A39)-3</f>
        <v>36</v>
      </c>
      <c r="B39" s="45" t="s">
        <v>33</v>
      </c>
      <c r="C39" s="43" t="s">
        <v>23</v>
      </c>
      <c r="D39" s="41">
        <f>COUNTIF(L39:AU39,"&gt;0")</f>
        <v>1</v>
      </c>
      <c r="E39" s="36">
        <f>IF(D39&gt;0,F39/D39,0)</f>
        <v>5</v>
      </c>
      <c r="F39" s="37">
        <f>SUM(L39:AU39)</f>
        <v>5</v>
      </c>
      <c r="G39" s="37">
        <f>SUMIF(L39:AU39,"&gt;="&amp;LARGE(L39:AU39,$AA$1))-(COUNTIF(L39:AU39,"&gt;="&amp;LARGE(L39:AU39,$AA$1))-$AA$1)*LARGE(L39:AU39,$AA$1)</f>
        <v>5</v>
      </c>
      <c r="H39" s="33">
        <f>IF($Y$1&gt;3,LARGE(L39:AU39,$AA$1+1),0)</f>
        <v>0</v>
      </c>
      <c r="I39" s="38">
        <v>0</v>
      </c>
      <c r="J39" s="40">
        <v>0</v>
      </c>
      <c r="K39" s="56">
        <v>0</v>
      </c>
      <c r="L39" s="58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5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/>
      <c r="AV39" s="77"/>
    </row>
    <row r="40" spans="1:49" hidden="1" x14ac:dyDescent="0.25">
      <c r="A40" s="42">
        <f t="shared" ref="A40:A56" si="0">ROW(A40)-3</f>
        <v>37</v>
      </c>
      <c r="B40" s="52" t="s">
        <v>130</v>
      </c>
      <c r="C40" s="48" t="s">
        <v>131</v>
      </c>
      <c r="D40" s="41">
        <f t="shared" ref="D40:D56" si="1">COUNTIF(L40:AU40,"&gt;0")</f>
        <v>0</v>
      </c>
      <c r="E40" s="36">
        <f t="shared" ref="E40:E56" si="2">IF(D40&gt;0,F40/D40,0)</f>
        <v>0</v>
      </c>
      <c r="F40" s="37">
        <f t="shared" ref="F40:F56" si="3">SUM(L40:AU40)</f>
        <v>0</v>
      </c>
      <c r="G40" s="37" t="e">
        <f t="shared" ref="G40:G56" si="4">SUMIF(L40:AU40,"&gt;="&amp;LARGE(L40:AU40,$AA$1))-(COUNTIF(L40:AU40,"&gt;="&amp;LARGE(L40:AU40,$AA$1))-$AA$1)*LARGE(L40:AU40,$AA$1)</f>
        <v>#NUM!</v>
      </c>
      <c r="H40" s="33" t="e">
        <f t="shared" ref="H40:H56" si="5">IF($Y$1&gt;3,LARGE(L40:AU40,$AA$1+1),0)</f>
        <v>#NUM!</v>
      </c>
      <c r="I40" s="38">
        <v>0</v>
      </c>
      <c r="J40" s="40">
        <v>0</v>
      </c>
      <c r="K40" s="56">
        <v>0</v>
      </c>
      <c r="L40" s="58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7"/>
    </row>
    <row r="41" spans="1:49" hidden="1" x14ac:dyDescent="0.25">
      <c r="A41" s="42">
        <f t="shared" si="0"/>
        <v>38</v>
      </c>
      <c r="B41" s="60" t="s">
        <v>106</v>
      </c>
      <c r="C41" s="35" t="s">
        <v>105</v>
      </c>
      <c r="D41" s="41">
        <f t="shared" si="1"/>
        <v>0</v>
      </c>
      <c r="E41" s="36">
        <f t="shared" si="2"/>
        <v>0</v>
      </c>
      <c r="F41" s="37">
        <f t="shared" si="3"/>
        <v>0</v>
      </c>
      <c r="G41" s="37" t="e">
        <f t="shared" si="4"/>
        <v>#NUM!</v>
      </c>
      <c r="H41" s="33" t="e">
        <f t="shared" si="5"/>
        <v>#NUM!</v>
      </c>
      <c r="I41" s="38">
        <v>0</v>
      </c>
      <c r="J41" s="40">
        <v>0</v>
      </c>
      <c r="K41" s="56">
        <v>0</v>
      </c>
      <c r="L41" s="58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7"/>
    </row>
    <row r="42" spans="1:49" hidden="1" x14ac:dyDescent="0.25">
      <c r="A42" s="42">
        <f t="shared" si="0"/>
        <v>39</v>
      </c>
      <c r="B42" s="49" t="s">
        <v>122</v>
      </c>
      <c r="C42" s="48" t="s">
        <v>123</v>
      </c>
      <c r="D42" s="28">
        <f t="shared" si="1"/>
        <v>0</v>
      </c>
      <c r="E42" s="29">
        <f t="shared" si="2"/>
        <v>0</v>
      </c>
      <c r="F42" s="50">
        <f t="shared" si="3"/>
        <v>0</v>
      </c>
      <c r="G42" s="37" t="e">
        <f t="shared" si="4"/>
        <v>#NUM!</v>
      </c>
      <c r="H42" s="35" t="e">
        <f t="shared" si="5"/>
        <v>#NUM!</v>
      </c>
      <c r="I42" s="38">
        <v>0</v>
      </c>
      <c r="J42" s="40">
        <v>0</v>
      </c>
      <c r="K42" s="39">
        <v>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9" hidden="1" x14ac:dyDescent="0.25">
      <c r="A43" s="42">
        <f t="shared" si="0"/>
        <v>40</v>
      </c>
      <c r="B43" s="52" t="s">
        <v>117</v>
      </c>
      <c r="C43" s="48" t="s">
        <v>116</v>
      </c>
      <c r="D43" s="41">
        <f t="shared" si="1"/>
        <v>0</v>
      </c>
      <c r="E43" s="36">
        <f t="shared" si="2"/>
        <v>0</v>
      </c>
      <c r="F43" s="37">
        <f t="shared" si="3"/>
        <v>0</v>
      </c>
      <c r="G43" s="37" t="e">
        <f t="shared" si="4"/>
        <v>#NUM!</v>
      </c>
      <c r="H43" s="33" t="e">
        <f t="shared" si="5"/>
        <v>#NUM!</v>
      </c>
      <c r="I43" s="11">
        <v>0</v>
      </c>
      <c r="J43" s="13">
        <v>0</v>
      </c>
      <c r="K43" s="12">
        <v>0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9" hidden="1" x14ac:dyDescent="0.25">
      <c r="A44" s="42">
        <f t="shared" si="0"/>
        <v>41</v>
      </c>
      <c r="B44" s="63" t="s">
        <v>103</v>
      </c>
      <c r="C44" s="43" t="s">
        <v>102</v>
      </c>
      <c r="D44" s="28">
        <f t="shared" si="1"/>
        <v>0</v>
      </c>
      <c r="E44" s="29">
        <f t="shared" si="2"/>
        <v>0</v>
      </c>
      <c r="F44" s="30">
        <f t="shared" si="3"/>
        <v>0</v>
      </c>
      <c r="G44" s="37" t="e">
        <f t="shared" si="4"/>
        <v>#NUM!</v>
      </c>
      <c r="H44" s="31" t="e">
        <f t="shared" si="5"/>
        <v>#NUM!</v>
      </c>
      <c r="I44" s="38">
        <v>0</v>
      </c>
      <c r="J44" s="40">
        <v>0</v>
      </c>
      <c r="K44" s="39">
        <v>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34"/>
      <c r="AP44" s="46"/>
      <c r="AQ44" s="46"/>
      <c r="AR44" s="46"/>
      <c r="AS44" s="46"/>
      <c r="AT44" s="46"/>
      <c r="AU44" s="47"/>
    </row>
    <row r="45" spans="1:49" hidden="1" x14ac:dyDescent="0.25">
      <c r="A45" s="42">
        <f t="shared" si="0"/>
        <v>42</v>
      </c>
      <c r="B45" s="52" t="s">
        <v>157</v>
      </c>
      <c r="C45" s="48" t="s">
        <v>160</v>
      </c>
      <c r="D45" s="41">
        <f t="shared" si="1"/>
        <v>0</v>
      </c>
      <c r="E45" s="36">
        <f t="shared" si="2"/>
        <v>0</v>
      </c>
      <c r="F45" s="37">
        <f t="shared" si="3"/>
        <v>0</v>
      </c>
      <c r="G45" s="37" t="e">
        <f t="shared" si="4"/>
        <v>#NUM!</v>
      </c>
      <c r="H45" s="33" t="e">
        <f t="shared" si="5"/>
        <v>#NUM!</v>
      </c>
      <c r="I45" s="38">
        <v>0</v>
      </c>
      <c r="J45" s="40">
        <v>0</v>
      </c>
      <c r="K45" s="39">
        <v>0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34"/>
      <c r="AP45" s="46"/>
      <c r="AQ45" s="46"/>
      <c r="AR45" s="46"/>
      <c r="AS45" s="46"/>
      <c r="AT45" s="46"/>
      <c r="AU45" s="47"/>
    </row>
    <row r="46" spans="1:49" hidden="1" x14ac:dyDescent="0.25">
      <c r="A46" s="42">
        <f t="shared" si="0"/>
        <v>43</v>
      </c>
      <c r="B46" s="63" t="s">
        <v>50</v>
      </c>
      <c r="C46" s="43" t="s">
        <v>51</v>
      </c>
      <c r="D46" s="28">
        <f t="shared" si="1"/>
        <v>0</v>
      </c>
      <c r="E46" s="29">
        <f t="shared" si="2"/>
        <v>0</v>
      </c>
      <c r="F46" s="30">
        <f t="shared" si="3"/>
        <v>0</v>
      </c>
      <c r="G46" s="37" t="e">
        <f t="shared" si="4"/>
        <v>#NUM!</v>
      </c>
      <c r="H46" s="31" t="e">
        <f t="shared" si="5"/>
        <v>#NUM!</v>
      </c>
      <c r="I46" s="38">
        <v>0</v>
      </c>
      <c r="J46" s="40">
        <v>0</v>
      </c>
      <c r="K46" s="39">
        <v>0</v>
      </c>
      <c r="L46" s="34"/>
      <c r="M46" s="34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34"/>
      <c r="AP46" s="46"/>
      <c r="AQ46" s="46"/>
      <c r="AR46" s="46"/>
      <c r="AS46" s="46"/>
      <c r="AT46" s="46"/>
      <c r="AU46" s="47"/>
    </row>
    <row r="47" spans="1:49" hidden="1" x14ac:dyDescent="0.25">
      <c r="A47" s="42">
        <f t="shared" si="0"/>
        <v>44</v>
      </c>
      <c r="B47" s="45" t="s">
        <v>27</v>
      </c>
      <c r="C47" s="43" t="s">
        <v>16</v>
      </c>
      <c r="D47" s="41">
        <f t="shared" si="1"/>
        <v>0</v>
      </c>
      <c r="E47" s="36">
        <f t="shared" si="2"/>
        <v>0</v>
      </c>
      <c r="F47" s="37">
        <f t="shared" si="3"/>
        <v>0</v>
      </c>
      <c r="G47" s="37" t="e">
        <f t="shared" si="4"/>
        <v>#NUM!</v>
      </c>
      <c r="H47" s="33" t="e">
        <f t="shared" si="5"/>
        <v>#NUM!</v>
      </c>
      <c r="I47" s="11">
        <v>0</v>
      </c>
      <c r="J47" s="13">
        <v>0</v>
      </c>
      <c r="K47" s="39">
        <v>0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34"/>
      <c r="AP47" s="46"/>
      <c r="AQ47" s="46"/>
      <c r="AR47" s="46"/>
      <c r="AS47" s="46"/>
      <c r="AT47" s="46"/>
      <c r="AU47" s="47"/>
    </row>
    <row r="48" spans="1:49" hidden="1" x14ac:dyDescent="0.25">
      <c r="A48" s="42">
        <f t="shared" si="0"/>
        <v>45</v>
      </c>
      <c r="B48" s="64" t="s">
        <v>44</v>
      </c>
      <c r="C48" s="35" t="s">
        <v>43</v>
      </c>
      <c r="D48" s="28">
        <f t="shared" si="1"/>
        <v>0</v>
      </c>
      <c r="E48" s="29">
        <f t="shared" si="2"/>
        <v>0</v>
      </c>
      <c r="F48" s="30">
        <f t="shared" si="3"/>
        <v>0</v>
      </c>
      <c r="G48" s="37" t="e">
        <f t="shared" si="4"/>
        <v>#NUM!</v>
      </c>
      <c r="H48" s="31" t="e">
        <f t="shared" si="5"/>
        <v>#NUM!</v>
      </c>
      <c r="I48" s="11">
        <v>0</v>
      </c>
      <c r="J48" s="13">
        <v>0</v>
      </c>
      <c r="K48" s="39">
        <v>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34"/>
      <c r="AP48" s="46"/>
      <c r="AQ48" s="46"/>
      <c r="AR48" s="46"/>
      <c r="AS48" s="46"/>
      <c r="AT48" s="46"/>
      <c r="AU48" s="47"/>
    </row>
    <row r="49" spans="1:47" hidden="1" x14ac:dyDescent="0.25">
      <c r="A49" s="42">
        <f t="shared" si="0"/>
        <v>46</v>
      </c>
      <c r="B49" s="52" t="s">
        <v>159</v>
      </c>
      <c r="C49" s="48" t="s">
        <v>158</v>
      </c>
      <c r="D49" s="41">
        <f t="shared" si="1"/>
        <v>0</v>
      </c>
      <c r="E49" s="36">
        <f t="shared" si="2"/>
        <v>0</v>
      </c>
      <c r="F49" s="37">
        <f t="shared" si="3"/>
        <v>0</v>
      </c>
      <c r="G49" s="37" t="e">
        <f t="shared" si="4"/>
        <v>#NUM!</v>
      </c>
      <c r="H49" s="33" t="e">
        <f t="shared" si="5"/>
        <v>#NUM!</v>
      </c>
      <c r="I49" s="11">
        <v>0</v>
      </c>
      <c r="J49" s="13">
        <v>0</v>
      </c>
      <c r="K49" s="39">
        <v>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34"/>
      <c r="AP49" s="46"/>
      <c r="AQ49" s="46"/>
      <c r="AR49" s="46"/>
      <c r="AS49" s="46"/>
      <c r="AT49" s="46"/>
      <c r="AU49" s="47"/>
    </row>
    <row r="50" spans="1:47" hidden="1" x14ac:dyDescent="0.25">
      <c r="A50" s="42">
        <f t="shared" si="0"/>
        <v>47</v>
      </c>
      <c r="B50" s="59" t="s">
        <v>128</v>
      </c>
      <c r="C50" s="48" t="s">
        <v>129</v>
      </c>
      <c r="D50" s="28">
        <f t="shared" si="1"/>
        <v>0</v>
      </c>
      <c r="E50" s="29">
        <f t="shared" si="2"/>
        <v>0</v>
      </c>
      <c r="F50" s="30">
        <f t="shared" si="3"/>
        <v>0</v>
      </c>
      <c r="G50" s="37" t="e">
        <f t="shared" si="4"/>
        <v>#NUM!</v>
      </c>
      <c r="H50" s="31" t="e">
        <f t="shared" si="5"/>
        <v>#NUM!</v>
      </c>
      <c r="I50" s="11">
        <v>0</v>
      </c>
      <c r="J50" s="13">
        <v>0</v>
      </c>
      <c r="K50" s="39">
        <v>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34"/>
      <c r="AP50" s="46"/>
      <c r="AQ50" s="46"/>
      <c r="AR50" s="46"/>
      <c r="AS50" s="46"/>
      <c r="AT50" s="46"/>
      <c r="AU50" s="47"/>
    </row>
    <row r="51" spans="1:47" hidden="1" x14ac:dyDescent="0.25">
      <c r="A51" s="42">
        <f t="shared" si="0"/>
        <v>48</v>
      </c>
      <c r="B51" s="52" t="s">
        <v>124</v>
      </c>
      <c r="C51" s="48" t="s">
        <v>125</v>
      </c>
      <c r="D51" s="41">
        <f t="shared" si="1"/>
        <v>0</v>
      </c>
      <c r="E51" s="36">
        <f t="shared" si="2"/>
        <v>0</v>
      </c>
      <c r="F51" s="37">
        <f t="shared" si="3"/>
        <v>0</v>
      </c>
      <c r="G51" s="37" t="e">
        <f t="shared" si="4"/>
        <v>#NUM!</v>
      </c>
      <c r="H51" s="33" t="e">
        <f t="shared" si="5"/>
        <v>#NUM!</v>
      </c>
      <c r="I51" s="11">
        <v>0</v>
      </c>
      <c r="J51" s="13">
        <v>0</v>
      </c>
      <c r="K51" s="39">
        <v>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34"/>
      <c r="AP51" s="46"/>
      <c r="AQ51" s="46"/>
      <c r="AR51" s="46"/>
      <c r="AS51" s="46"/>
      <c r="AT51" s="46"/>
      <c r="AU51" s="47"/>
    </row>
    <row r="52" spans="1:47" hidden="1" x14ac:dyDescent="0.25">
      <c r="A52" s="42">
        <f t="shared" si="0"/>
        <v>49</v>
      </c>
      <c r="B52" s="62" t="s">
        <v>24</v>
      </c>
      <c r="C52" s="43" t="s">
        <v>15</v>
      </c>
      <c r="D52" s="41">
        <f t="shared" si="1"/>
        <v>0</v>
      </c>
      <c r="E52" s="36">
        <f t="shared" si="2"/>
        <v>0</v>
      </c>
      <c r="F52" s="37">
        <f t="shared" si="3"/>
        <v>0</v>
      </c>
      <c r="G52" s="37" t="e">
        <f t="shared" si="4"/>
        <v>#NUM!</v>
      </c>
      <c r="H52" s="33" t="e">
        <f t="shared" si="5"/>
        <v>#NUM!</v>
      </c>
      <c r="I52" s="11">
        <v>0</v>
      </c>
      <c r="J52" s="13">
        <v>0</v>
      </c>
      <c r="K52" s="12">
        <v>0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1:47" hidden="1" x14ac:dyDescent="0.25">
      <c r="A53" s="42">
        <f t="shared" si="0"/>
        <v>50</v>
      </c>
      <c r="B53" s="52" t="s">
        <v>128</v>
      </c>
      <c r="C53" s="48" t="s">
        <v>147</v>
      </c>
      <c r="D53" s="41">
        <f t="shared" si="1"/>
        <v>0</v>
      </c>
      <c r="E53" s="36">
        <f t="shared" si="2"/>
        <v>0</v>
      </c>
      <c r="F53" s="37">
        <f t="shared" si="3"/>
        <v>0</v>
      </c>
      <c r="G53" s="37" t="e">
        <f t="shared" si="4"/>
        <v>#NUM!</v>
      </c>
      <c r="H53" s="33" t="e">
        <f t="shared" si="5"/>
        <v>#NUM!</v>
      </c>
      <c r="I53" s="38">
        <v>0</v>
      </c>
      <c r="J53" s="40">
        <v>0</v>
      </c>
      <c r="K53" s="56">
        <v>0</v>
      </c>
      <c r="L53" s="58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7"/>
    </row>
    <row r="54" spans="1:47" hidden="1" x14ac:dyDescent="0.25">
      <c r="A54" s="42">
        <f t="shared" si="0"/>
        <v>51</v>
      </c>
      <c r="B54" s="52" t="s">
        <v>126</v>
      </c>
      <c r="C54" s="48" t="s">
        <v>127</v>
      </c>
      <c r="D54" s="41">
        <f t="shared" si="1"/>
        <v>0</v>
      </c>
      <c r="E54" s="36">
        <f t="shared" si="2"/>
        <v>0</v>
      </c>
      <c r="F54" s="37">
        <f t="shared" si="3"/>
        <v>0</v>
      </c>
      <c r="G54" s="37" t="e">
        <f t="shared" si="4"/>
        <v>#NUM!</v>
      </c>
      <c r="H54" s="33" t="e">
        <f t="shared" si="5"/>
        <v>#NUM!</v>
      </c>
      <c r="I54" s="38">
        <v>0</v>
      </c>
      <c r="J54" s="40">
        <v>0</v>
      </c>
      <c r="K54" s="56">
        <v>0</v>
      </c>
      <c r="L54" s="58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7"/>
    </row>
    <row r="55" spans="1:47" hidden="1" x14ac:dyDescent="0.25">
      <c r="A55" s="42">
        <f t="shared" si="0"/>
        <v>52</v>
      </c>
      <c r="B55" s="60" t="s">
        <v>108</v>
      </c>
      <c r="C55" s="48" t="s">
        <v>107</v>
      </c>
      <c r="D55" s="41">
        <f t="shared" si="1"/>
        <v>0</v>
      </c>
      <c r="E55" s="36">
        <f t="shared" si="2"/>
        <v>0</v>
      </c>
      <c r="F55" s="37">
        <f t="shared" si="3"/>
        <v>0</v>
      </c>
      <c r="G55" s="37" t="e">
        <f t="shared" si="4"/>
        <v>#NUM!</v>
      </c>
      <c r="H55" s="33" t="e">
        <f t="shared" si="5"/>
        <v>#NUM!</v>
      </c>
      <c r="I55" s="38">
        <v>0</v>
      </c>
      <c r="J55" s="40">
        <v>0</v>
      </c>
      <c r="K55" s="56">
        <v>0</v>
      </c>
      <c r="L55" s="58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7"/>
    </row>
    <row r="56" spans="1:47" hidden="1" x14ac:dyDescent="0.25">
      <c r="A56" s="42">
        <f t="shared" si="0"/>
        <v>53</v>
      </c>
      <c r="B56" s="73" t="s">
        <v>46</v>
      </c>
      <c r="C56" s="35" t="s">
        <v>104</v>
      </c>
      <c r="D56" s="41">
        <f t="shared" si="1"/>
        <v>0</v>
      </c>
      <c r="E56" s="36">
        <f t="shared" si="2"/>
        <v>0</v>
      </c>
      <c r="F56" s="37">
        <f t="shared" si="3"/>
        <v>0</v>
      </c>
      <c r="G56" s="37" t="e">
        <f t="shared" si="4"/>
        <v>#NUM!</v>
      </c>
      <c r="H56" s="33" t="e">
        <f t="shared" si="5"/>
        <v>#NUM!</v>
      </c>
      <c r="I56" s="11">
        <v>0</v>
      </c>
      <c r="J56" s="13">
        <v>0</v>
      </c>
      <c r="K56" s="39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/>
      <c r="X56" s="34"/>
      <c r="Y56" s="34">
        <v>0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</row>
    <row r="57" spans="1:47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>
        <f t="shared" ref="L57:AU57" si="6">COUNTIF(L4:L56,"&gt;0")</f>
        <v>17</v>
      </c>
      <c r="M57" s="26">
        <f t="shared" si="6"/>
        <v>22</v>
      </c>
      <c r="N57" s="26">
        <f t="shared" si="6"/>
        <v>22</v>
      </c>
      <c r="O57" s="26">
        <f t="shared" si="6"/>
        <v>21</v>
      </c>
      <c r="P57" s="26">
        <f t="shared" si="6"/>
        <v>20</v>
      </c>
      <c r="Q57" s="26">
        <f t="shared" si="6"/>
        <v>19</v>
      </c>
      <c r="R57" s="26">
        <f t="shared" si="6"/>
        <v>22</v>
      </c>
      <c r="S57" s="26">
        <f t="shared" si="6"/>
        <v>21</v>
      </c>
      <c r="T57" s="26">
        <f t="shared" si="6"/>
        <v>20</v>
      </c>
      <c r="U57" s="26">
        <f t="shared" si="6"/>
        <v>20</v>
      </c>
      <c r="V57" s="26">
        <f t="shared" si="6"/>
        <v>25</v>
      </c>
      <c r="W57" s="26">
        <f t="shared" si="6"/>
        <v>24</v>
      </c>
      <c r="X57" s="26">
        <f t="shared" si="6"/>
        <v>18</v>
      </c>
      <c r="Y57" s="26">
        <f t="shared" si="6"/>
        <v>17</v>
      </c>
      <c r="Z57" s="26">
        <f t="shared" si="6"/>
        <v>18</v>
      </c>
      <c r="AA57" s="26">
        <f t="shared" si="6"/>
        <v>18</v>
      </c>
      <c r="AB57" s="26">
        <f t="shared" si="6"/>
        <v>16</v>
      </c>
      <c r="AC57" s="26">
        <f t="shared" si="6"/>
        <v>15</v>
      </c>
      <c r="AD57" s="26">
        <f t="shared" si="6"/>
        <v>12</v>
      </c>
      <c r="AE57" s="26">
        <f t="shared" si="6"/>
        <v>14</v>
      </c>
      <c r="AF57" s="26">
        <f t="shared" si="6"/>
        <v>16</v>
      </c>
      <c r="AG57" s="26">
        <f t="shared" si="6"/>
        <v>13</v>
      </c>
      <c r="AH57" s="26">
        <f t="shared" si="6"/>
        <v>13</v>
      </c>
      <c r="AI57" s="26">
        <f t="shared" si="6"/>
        <v>15</v>
      </c>
      <c r="AJ57" s="26">
        <f t="shared" si="6"/>
        <v>0</v>
      </c>
      <c r="AK57" s="26">
        <f t="shared" si="6"/>
        <v>0</v>
      </c>
      <c r="AL57" s="26">
        <f t="shared" si="6"/>
        <v>0</v>
      </c>
      <c r="AM57" s="26">
        <f t="shared" si="6"/>
        <v>0</v>
      </c>
      <c r="AN57" s="26">
        <f t="shared" si="6"/>
        <v>0</v>
      </c>
      <c r="AO57" s="26">
        <f t="shared" si="6"/>
        <v>0</v>
      </c>
      <c r="AP57" s="26">
        <f t="shared" si="6"/>
        <v>0</v>
      </c>
      <c r="AQ57" s="26">
        <f t="shared" si="6"/>
        <v>0</v>
      </c>
      <c r="AR57" s="26">
        <f t="shared" si="6"/>
        <v>0</v>
      </c>
      <c r="AS57" s="26">
        <f t="shared" si="6"/>
        <v>0</v>
      </c>
      <c r="AT57" s="26">
        <f t="shared" si="6"/>
        <v>0</v>
      </c>
      <c r="AU57" s="26">
        <f t="shared" si="6"/>
        <v>0</v>
      </c>
    </row>
  </sheetData>
  <sortState xmlns:xlrd2="http://schemas.microsoft.com/office/spreadsheetml/2017/richdata2" ref="A3:AU50">
    <sortCondition descending="1" ref="G3"/>
  </sortState>
  <mergeCells count="1">
    <mergeCell ref="U1:X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2016-09-19T10:04:20Z</dcterms:created>
  <dcterms:modified xsi:type="dcterms:W3CDTF">2021-07-11T20:07:45Z</dcterms:modified>
</cp:coreProperties>
</file>