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Ranglisten\"/>
    </mc:Choice>
  </mc:AlternateContent>
  <xr:revisionPtr revIDLastSave="0" documentId="8_{1BAAE6E4-B0A2-4AE3-A0F8-53F64A865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O83" i="1" l="1"/>
  <c r="O82" i="1"/>
  <c r="O81" i="1"/>
  <c r="N83" i="1" l="1"/>
  <c r="N82" i="1"/>
  <c r="N81" i="1"/>
  <c r="M83" i="1" l="1"/>
  <c r="M82" i="1"/>
  <c r="M81" i="1"/>
  <c r="L83" i="1" l="1"/>
  <c r="L82" i="1"/>
  <c r="L81" i="1"/>
  <c r="K83" i="1" l="1"/>
  <c r="K82" i="1"/>
  <c r="K81" i="1"/>
  <c r="J83" i="1" l="1"/>
  <c r="J82" i="1"/>
  <c r="J81" i="1"/>
  <c r="C28" i="1" l="1"/>
  <c r="E28" i="1"/>
  <c r="C54" i="1"/>
  <c r="E54" i="1"/>
  <c r="C64" i="1"/>
  <c r="D64" i="1" s="1"/>
  <c r="E64" i="1"/>
  <c r="D54" i="1" l="1"/>
  <c r="D28" i="1"/>
  <c r="C37" i="1"/>
  <c r="E37" i="1"/>
  <c r="C60" i="1"/>
  <c r="E60" i="1"/>
  <c r="D60" i="1" l="1"/>
  <c r="D37" i="1"/>
  <c r="L1" i="1"/>
  <c r="E12" i="1"/>
  <c r="E49" i="1"/>
  <c r="E33" i="1"/>
  <c r="E13" i="1"/>
  <c r="E7" i="1"/>
  <c r="E20" i="1"/>
  <c r="E27" i="1"/>
  <c r="E9" i="1"/>
  <c r="E48" i="1"/>
  <c r="E29" i="1"/>
  <c r="E41" i="1"/>
  <c r="E39" i="1"/>
  <c r="E6" i="1"/>
  <c r="E43" i="1"/>
  <c r="E57" i="1"/>
  <c r="E44" i="1"/>
  <c r="E10" i="1"/>
  <c r="E22" i="1"/>
  <c r="E56" i="1"/>
  <c r="E61" i="1"/>
  <c r="E8" i="1"/>
  <c r="E5" i="1"/>
  <c r="E21" i="1"/>
  <c r="E17" i="1"/>
  <c r="E38" i="1"/>
  <c r="E35" i="1"/>
  <c r="E14" i="1"/>
  <c r="E52" i="1"/>
  <c r="E24" i="1"/>
  <c r="E59" i="1"/>
  <c r="E11" i="1"/>
  <c r="E34" i="1"/>
  <c r="E55" i="1"/>
  <c r="E25" i="1"/>
  <c r="E66" i="1"/>
  <c r="E16" i="1"/>
  <c r="E4" i="1"/>
  <c r="E73" i="1"/>
  <c r="E3" i="1"/>
  <c r="E23" i="1"/>
  <c r="E15" i="1"/>
  <c r="E69" i="1"/>
  <c r="E62" i="1"/>
  <c r="E36" i="1"/>
  <c r="E74" i="1"/>
  <c r="E53" i="1"/>
  <c r="E31" i="1"/>
  <c r="E40" i="1"/>
  <c r="E63" i="1"/>
  <c r="E51" i="1"/>
  <c r="E67" i="1"/>
  <c r="E19" i="1"/>
  <c r="E58" i="1"/>
  <c r="E47" i="1"/>
  <c r="E75" i="1"/>
  <c r="E32" i="1"/>
  <c r="E70" i="1"/>
  <c r="E26" i="1"/>
  <c r="E72" i="1"/>
  <c r="E65" i="1"/>
  <c r="E46" i="1"/>
  <c r="E68" i="1"/>
  <c r="E30" i="1"/>
  <c r="E45" i="1"/>
  <c r="E42" i="1"/>
  <c r="E50" i="1"/>
  <c r="E71" i="1"/>
  <c r="E18" i="1"/>
  <c r="C12" i="1"/>
  <c r="C49" i="1"/>
  <c r="C33" i="1"/>
  <c r="C13" i="1"/>
  <c r="C7" i="1"/>
  <c r="C20" i="1"/>
  <c r="C27" i="1"/>
  <c r="C9" i="1"/>
  <c r="C48" i="1"/>
  <c r="C29" i="1"/>
  <c r="C41" i="1"/>
  <c r="C39" i="1"/>
  <c r="C6" i="1"/>
  <c r="C43" i="1"/>
  <c r="C57" i="1"/>
  <c r="C44" i="1"/>
  <c r="C10" i="1"/>
  <c r="C22" i="1"/>
  <c r="C56" i="1"/>
  <c r="C61" i="1"/>
  <c r="C8" i="1"/>
  <c r="C5" i="1"/>
  <c r="C21" i="1"/>
  <c r="C17" i="1"/>
  <c r="C38" i="1"/>
  <c r="C35" i="1"/>
  <c r="C14" i="1"/>
  <c r="C52" i="1"/>
  <c r="C24" i="1"/>
  <c r="C59" i="1"/>
  <c r="C11" i="1"/>
  <c r="C34" i="1"/>
  <c r="C55" i="1"/>
  <c r="C25" i="1"/>
  <c r="C66" i="1"/>
  <c r="C16" i="1"/>
  <c r="C4" i="1"/>
  <c r="C73" i="1"/>
  <c r="C3" i="1"/>
  <c r="C23" i="1"/>
  <c r="C15" i="1"/>
  <c r="C69" i="1"/>
  <c r="C62" i="1"/>
  <c r="C36" i="1"/>
  <c r="C74" i="1"/>
  <c r="C53" i="1"/>
  <c r="C31" i="1"/>
  <c r="C40" i="1"/>
  <c r="C63" i="1"/>
  <c r="C51" i="1"/>
  <c r="C67" i="1"/>
  <c r="C19" i="1"/>
  <c r="C58" i="1"/>
  <c r="C47" i="1"/>
  <c r="C75" i="1"/>
  <c r="C32" i="1"/>
  <c r="C70" i="1"/>
  <c r="C26" i="1"/>
  <c r="C72" i="1"/>
  <c r="C65" i="1"/>
  <c r="C46" i="1"/>
  <c r="C68" i="1"/>
  <c r="C30" i="1"/>
  <c r="C45" i="1"/>
  <c r="C42" i="1"/>
  <c r="C50" i="1"/>
  <c r="C71" i="1"/>
  <c r="C18" i="1"/>
  <c r="D44" i="1" l="1"/>
  <c r="D59" i="1"/>
  <c r="D58" i="1"/>
  <c r="D62" i="1"/>
  <c r="D41" i="1"/>
  <c r="D66" i="1"/>
  <c r="N1" i="1" l="1"/>
  <c r="F28" i="1" s="1"/>
  <c r="F64" i="1" l="1"/>
  <c r="F54" i="1"/>
  <c r="F60" i="1"/>
  <c r="F37" i="1"/>
  <c r="F49" i="1"/>
  <c r="F20" i="1"/>
  <c r="F29" i="1"/>
  <c r="F43" i="1"/>
  <c r="F22" i="1"/>
  <c r="F35" i="1"/>
  <c r="F25" i="1"/>
  <c r="F69" i="1"/>
  <c r="F47" i="1"/>
  <c r="F33" i="1"/>
  <c r="F27" i="1"/>
  <c r="F41" i="1"/>
  <c r="F57" i="1"/>
  <c r="F56" i="1"/>
  <c r="F21" i="1"/>
  <c r="F14" i="1"/>
  <c r="F11" i="1"/>
  <c r="F66" i="1"/>
  <c r="F3" i="1"/>
  <c r="F62" i="1"/>
  <c r="F31" i="1"/>
  <c r="F67" i="1"/>
  <c r="F75" i="1"/>
  <c r="F72" i="1"/>
  <c r="F30" i="1"/>
  <c r="F71" i="1"/>
  <c r="F9" i="1"/>
  <c r="F39" i="1"/>
  <c r="F44" i="1"/>
  <c r="F61" i="1"/>
  <c r="F17" i="1"/>
  <c r="F52" i="1"/>
  <c r="F16" i="1"/>
  <c r="F23" i="1"/>
  <c r="F36" i="1"/>
  <c r="F19" i="1"/>
  <c r="F32" i="1"/>
  <c r="F45" i="1"/>
  <c r="F53" i="1"/>
  <c r="F26" i="1"/>
  <c r="F13" i="1"/>
  <c r="F34" i="1"/>
  <c r="F40" i="1"/>
  <c r="F65" i="1"/>
  <c r="F12" i="1"/>
  <c r="F68" i="1"/>
  <c r="F7" i="1"/>
  <c r="F48" i="1"/>
  <c r="F6" i="1"/>
  <c r="F10" i="1"/>
  <c r="F8" i="1"/>
  <c r="F38" i="1"/>
  <c r="F24" i="1"/>
  <c r="F55" i="1"/>
  <c r="F4" i="1"/>
  <c r="F15" i="1"/>
  <c r="F74" i="1"/>
  <c r="F63" i="1"/>
  <c r="F58" i="1"/>
  <c r="F70" i="1"/>
  <c r="F46" i="1"/>
  <c r="F42" i="1"/>
  <c r="F18" i="1"/>
  <c r="F5" i="1"/>
  <c r="F59" i="1"/>
  <c r="F73" i="1"/>
  <c r="F51" i="1"/>
  <c r="F50" i="1"/>
  <c r="D20" i="1"/>
  <c r="D14" i="1" l="1"/>
  <c r="D4" i="1"/>
  <c r="D48" i="1"/>
  <c r="D72" i="1"/>
  <c r="D17" i="1" l="1"/>
  <c r="D39" i="1"/>
  <c r="D35" i="1"/>
  <c r="D8" i="1"/>
  <c r="D67" i="1"/>
  <c r="D45" i="1"/>
  <c r="D30" i="1"/>
  <c r="D73" i="1"/>
  <c r="D25" i="1"/>
  <c r="D27" i="1"/>
  <c r="D46" i="1"/>
  <c r="D55" i="1" l="1"/>
  <c r="D26" i="1"/>
  <c r="D9" i="1"/>
  <c r="D19" i="1"/>
  <c r="D22" i="1"/>
  <c r="D70" i="1"/>
  <c r="D21" i="1"/>
  <c r="D34" i="1" l="1"/>
  <c r="D38" i="1"/>
  <c r="D36" i="1"/>
  <c r="D50" i="1"/>
  <c r="D18" i="1"/>
  <c r="D3" i="1"/>
  <c r="D74" i="1"/>
  <c r="D6" i="1"/>
  <c r="D42" i="1" l="1"/>
  <c r="D71" i="1"/>
  <c r="D47" i="1"/>
  <c r="D40" i="1"/>
  <c r="D33" i="1" l="1"/>
  <c r="D7" i="1"/>
  <c r="D23" i="1"/>
  <c r="D68" i="1"/>
  <c r="D13" i="1"/>
  <c r="D65" i="1"/>
  <c r="D31" i="1"/>
  <c r="D12" i="1"/>
  <c r="D15" i="1"/>
  <c r="D53" i="1"/>
  <c r="D52" i="1"/>
  <c r="D43" i="1"/>
  <c r="D51" i="1"/>
  <c r="D16" i="1"/>
  <c r="D32" i="1"/>
  <c r="D63" i="1"/>
  <c r="D69" i="1"/>
  <c r="D29" i="1"/>
  <c r="D24" i="1"/>
  <c r="D10" i="1"/>
  <c r="D57" i="1"/>
  <c r="D75" i="1"/>
  <c r="D61" i="1"/>
  <c r="D56" i="1"/>
  <c r="D11" i="1"/>
  <c r="D5" i="1"/>
  <c r="D49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<sst xmlns="http://schemas.openxmlformats.org/spreadsheetml/2006/main" count="79" uniqueCount="79">
  <si>
    <t>Rang</t>
  </si>
  <si>
    <t>Name</t>
  </si>
  <si>
    <t>Anzahl Teilnahme Turniere</t>
  </si>
  <si>
    <t>Durchschnitt je gespieltem Turnier</t>
  </si>
  <si>
    <t>Gesamt</t>
  </si>
  <si>
    <t>Richard H.</t>
  </si>
  <si>
    <t>Christian M.</t>
  </si>
  <si>
    <t>Olaf D.</t>
  </si>
  <si>
    <t>Hubert R.</t>
  </si>
  <si>
    <t>Marion H.</t>
  </si>
  <si>
    <t>Thomas Hel.</t>
  </si>
  <si>
    <t>Ralf S.</t>
  </si>
  <si>
    <t>Andrea J.</t>
  </si>
  <si>
    <t>Diana N.</t>
  </si>
  <si>
    <t xml:space="preserve"> 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</si>
  <si>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</si>
  <si>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</si>
  <si>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</si>
  <si>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</si>
  <si>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</si>
  <si>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</si>
  <si>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</si>
  <si>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</si>
  <si>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</si>
  <si>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 xml:space="preserve">               Rangliste MTT Liga Saison 2022/2023</t>
  </si>
  <si>
    <t>Spieltag 1 17.09.2022</t>
  </si>
  <si>
    <t>Spieltag 2 
29.10.2022</t>
  </si>
  <si>
    <t>Holger D</t>
  </si>
  <si>
    <t>Pranee D.</t>
  </si>
  <si>
    <t>Conny J.</t>
  </si>
  <si>
    <t>Fernando W.</t>
  </si>
  <si>
    <t>Dennis D.</t>
  </si>
  <si>
    <t>Martin D.</t>
  </si>
  <si>
    <t>Christoph G.</t>
  </si>
  <si>
    <t>Tim K.</t>
  </si>
  <si>
    <t>Sabi Kr.</t>
  </si>
  <si>
    <t>Christian P.</t>
  </si>
  <si>
    <t>Mike Mü.</t>
  </si>
  <si>
    <t>Daniel Mü.</t>
  </si>
  <si>
    <t>Andreas Sch.</t>
  </si>
  <si>
    <t>Stephan C.</t>
  </si>
  <si>
    <t>Stephan Z.</t>
  </si>
  <si>
    <t>Shana C.</t>
  </si>
  <si>
    <t>Stefan Fr.</t>
  </si>
  <si>
    <t xml:space="preserve">Spieltag 3 19.11.2022
</t>
  </si>
  <si>
    <t>Alex Dj.</t>
  </si>
  <si>
    <t>Stefan Kn.</t>
  </si>
  <si>
    <t>Tobias A.</t>
  </si>
  <si>
    <t>Nick Sch.</t>
  </si>
  <si>
    <t>Markus G.</t>
  </si>
  <si>
    <t>Spieltag 4  17.12.2022</t>
  </si>
  <si>
    <t>Spieltag 5  28.01.2023</t>
  </si>
  <si>
    <t>Spieltag 6 11.03.2023</t>
  </si>
  <si>
    <t>Spieltag 7 22.04.2023</t>
  </si>
  <si>
    <t>Spieltag 8  03.06.2023</t>
  </si>
  <si>
    <t>Spieltag 9  24.06.2023</t>
  </si>
  <si>
    <t>Dragudin K.</t>
  </si>
  <si>
    <t>Danijel K.</t>
  </si>
  <si>
    <t>Julian M.</t>
  </si>
  <si>
    <t>Berthold L.</t>
  </si>
  <si>
    <t>Lars L.</t>
  </si>
  <si>
    <t>Christine Z.</t>
  </si>
  <si>
    <t>Markus E.</t>
  </si>
  <si>
    <t>Thomas Gr.</t>
  </si>
  <si>
    <t>Roland M.</t>
  </si>
  <si>
    <t>Julian D.</t>
  </si>
  <si>
    <t>Robert Kl.</t>
  </si>
  <si>
    <t>Claus B.</t>
  </si>
  <si>
    <t>Jonas Sch.</t>
  </si>
  <si>
    <t>Phil Kr.</t>
  </si>
  <si>
    <t>Jay H.</t>
  </si>
  <si>
    <t>Michael Ke.</t>
  </si>
  <si>
    <t>Michi Kö.</t>
  </si>
  <si>
    <t>Julia C.</t>
  </si>
  <si>
    <t>Lucia G.</t>
  </si>
  <si>
    <t>Michael Ar.</t>
  </si>
  <si>
    <t>Stefan Au.</t>
  </si>
  <si>
    <t>Yannik A.</t>
  </si>
  <si>
    <t>Leo 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</si>
</sst>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3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6" borderId="3" xfId="0" applyFill="1" applyBorder="1"/>
    <xf numFmtId="0" fontId="0" fillId="0" borderId="18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6" borderId="1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5" borderId="2" xfId="0" applyFill="1" applyBorder="1"/>
    <xf numFmtId="0" fontId="0" fillId="0" borderId="9" xfId="0" applyBorder="1"/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5" borderId="3" xfId="0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R26" sqref="R26"/>
    </sheetView>
  </sheetViews>
  <sheetFormatPr baseColWidth="10" defaultRowHeight="12.75" x14ac:dyDescent="0.2"/>
  <cols>
    <col min="1" max="1" width="13.140625" customWidth="1"/>
    <col min="2" max="2" width="12.28515625" customWidth="1"/>
    <col min="3" max="4" width="13.140625" customWidth="1"/>
    <col min="5" max="5" width="10.5703125" customWidth="1"/>
    <col min="6" max="6" width="11.85546875" customWidth="1"/>
    <col min="7" max="14" width="11.7109375" customWidth="1"/>
    <col min="15" max="15" width="11.42578125" style="28"/>
  </cols>
  <sheetData>
    <row r="1" spans="1:15" ht="28.5" customHeight="1" thickBo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17</v>
      </c>
      <c r="L1" s="16">
        <f>COUNTIF(G3:O3,"&gt;=0")</f>
        <v>9</v>
      </c>
      <c r="M1" s="25" t="s">
        <v>18</v>
      </c>
      <c r="N1" s="16">
        <f>ROUND(L1*75%,0)</f>
        <v>7</v>
      </c>
      <c r="O1" s="41"/>
    </row>
    <row r="2" spans="1:15" ht="54" customHeight="1" x14ac:dyDescent="0.2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20</v>
      </c>
      <c r="G2" s="18" t="s">
        <v>25</v>
      </c>
      <c r="H2" s="18" t="s">
        <v>26</v>
      </c>
      <c r="I2" s="24" t="s">
        <v>44</v>
      </c>
      <c r="J2" s="18" t="s">
        <v>50</v>
      </c>
      <c r="K2" s="22" t="s">
        <v>51</v>
      </c>
      <c r="L2" s="18" t="s">
        <v>52</v>
      </c>
      <c r="M2" s="18" t="s">
        <v>53</v>
      </c>
      <c r="N2" s="27" t="s">
        <v>54</v>
      </c>
      <c r="O2" s="32" t="s">
        <v>55</v>
      </c>
    </row>
    <row r="3" spans="1:15" s="7" customFormat="1" ht="15" customHeight="1" x14ac:dyDescent="0.2">
      <c r="A3" s="19">
        <v>1</v>
      </c>
      <c r="B3" s="4" t="s">
        <v>11</v>
      </c>
      <c r="C3" s="5">
        <f t="shared" ref="C3:C34" si="0">COUNTIF(G3:O3,"&gt;0")</f>
        <v>8</v>
      </c>
      <c r="D3" s="6">
        <f t="shared" ref="D3:D34" si="1">IF(C3&gt;0,E3/C3,0)</f>
        <v>19.625</v>
      </c>
      <c r="E3" s="5">
        <f t="shared" ref="E3:E34" si="2">SUM(G3:O3)</f>
        <v>157</v>
      </c>
      <c r="F3" s="21">
        <f t="shared" ref="F3:F34" si="3">SUMIF(G3:O3,"&gt;="&amp;LARGE(G3:O3,$N$1))-(COUNTIF(G3:O3,"&gt;="&amp;LARGE(G3:O3,$N$1))-$N$1)*LARGE(G3:O3,$N$1)</f>
        <v>150</v>
      </c>
      <c r="G3" s="5">
        <v>25</v>
      </c>
      <c r="H3" s="5">
        <v>29</v>
      </c>
      <c r="I3" s="5">
        <v>0</v>
      </c>
      <c r="J3" s="5">
        <v>20</v>
      </c>
      <c r="K3" s="5">
        <v>19</v>
      </c>
      <c r="L3" s="5">
        <v>23</v>
      </c>
      <c r="M3" s="5">
        <v>7</v>
      </c>
      <c r="N3" s="12">
        <v>21</v>
      </c>
      <c r="O3" s="43">
        <v>13</v>
      </c>
    </row>
    <row r="4" spans="1:15" s="7" customFormat="1" ht="15" customHeight="1" x14ac:dyDescent="0.2">
      <c r="A4" s="19">
        <f t="shared" ref="A4:A35" si="4">A3+1</f>
        <v>2</v>
      </c>
      <c r="B4" s="8" t="s">
        <v>7</v>
      </c>
      <c r="C4" s="5">
        <f t="shared" si="0"/>
        <v>9</v>
      </c>
      <c r="D4" s="6">
        <f t="shared" si="1"/>
        <v>17.777777777777779</v>
      </c>
      <c r="E4" s="5">
        <f t="shared" si="2"/>
        <v>160</v>
      </c>
      <c r="F4" s="21">
        <f t="shared" si="3"/>
        <v>144</v>
      </c>
      <c r="G4" s="9">
        <v>15</v>
      </c>
      <c r="H4" s="9">
        <v>28</v>
      </c>
      <c r="I4" s="9">
        <v>26</v>
      </c>
      <c r="J4" s="9">
        <v>8</v>
      </c>
      <c r="K4" s="9">
        <v>26</v>
      </c>
      <c r="L4" s="9">
        <v>20</v>
      </c>
      <c r="M4" s="9">
        <v>14</v>
      </c>
      <c r="N4" s="28">
        <v>15</v>
      </c>
      <c r="O4" s="43">
        <v>8</v>
      </c>
    </row>
    <row r="5" spans="1:15" s="7" customFormat="1" ht="15" customHeight="1" x14ac:dyDescent="0.2">
      <c r="A5" s="19">
        <f t="shared" si="4"/>
        <v>3</v>
      </c>
      <c r="B5" s="4" t="s">
        <v>27</v>
      </c>
      <c r="C5" s="5">
        <f t="shared" si="0"/>
        <v>9</v>
      </c>
      <c r="D5" s="6">
        <f t="shared" si="1"/>
        <v>16.111111111111111</v>
      </c>
      <c r="E5" s="5">
        <f t="shared" si="2"/>
        <v>145</v>
      </c>
      <c r="F5" s="21">
        <f t="shared" si="3"/>
        <v>136</v>
      </c>
      <c r="G5" s="5">
        <v>3</v>
      </c>
      <c r="H5" s="5">
        <v>13</v>
      </c>
      <c r="I5" s="5">
        <v>17</v>
      </c>
      <c r="J5" s="5">
        <v>16</v>
      </c>
      <c r="K5" s="5">
        <v>29</v>
      </c>
      <c r="L5" s="5">
        <v>6</v>
      </c>
      <c r="M5" s="5">
        <v>21</v>
      </c>
      <c r="N5" s="12">
        <v>16</v>
      </c>
      <c r="O5" s="42">
        <v>24</v>
      </c>
    </row>
    <row r="6" spans="1:15" s="7" customFormat="1" ht="15" customHeight="1" x14ac:dyDescent="0.2">
      <c r="A6" s="19">
        <f t="shared" si="4"/>
        <v>4</v>
      </c>
      <c r="B6" s="46" t="s">
        <v>12</v>
      </c>
      <c r="C6" s="5">
        <f t="shared" si="0"/>
        <v>8</v>
      </c>
      <c r="D6" s="6">
        <f t="shared" si="1"/>
        <v>17.625</v>
      </c>
      <c r="E6" s="5">
        <f t="shared" si="2"/>
        <v>141</v>
      </c>
      <c r="F6" s="21">
        <f t="shared" si="3"/>
        <v>136</v>
      </c>
      <c r="G6" s="9">
        <v>18</v>
      </c>
      <c r="H6" s="9">
        <v>23</v>
      </c>
      <c r="I6" s="9">
        <v>5</v>
      </c>
      <c r="J6" s="9">
        <v>18</v>
      </c>
      <c r="K6" s="9">
        <v>0</v>
      </c>
      <c r="L6" s="9">
        <v>22</v>
      </c>
      <c r="M6" s="9">
        <v>16</v>
      </c>
      <c r="N6" s="28">
        <v>19</v>
      </c>
      <c r="O6" s="42">
        <v>20</v>
      </c>
    </row>
    <row r="7" spans="1:15" s="7" customFormat="1" ht="15" customHeight="1" x14ac:dyDescent="0.2">
      <c r="A7" s="19">
        <f t="shared" si="4"/>
        <v>5</v>
      </c>
      <c r="B7" s="4" t="s">
        <v>6</v>
      </c>
      <c r="C7" s="5">
        <f t="shared" si="0"/>
        <v>8</v>
      </c>
      <c r="D7" s="6">
        <f t="shared" si="1"/>
        <v>17.5</v>
      </c>
      <c r="E7" s="5">
        <f t="shared" si="2"/>
        <v>140</v>
      </c>
      <c r="F7" s="21">
        <f t="shared" si="3"/>
        <v>131</v>
      </c>
      <c r="G7" s="5">
        <v>9</v>
      </c>
      <c r="H7" s="5">
        <v>0</v>
      </c>
      <c r="I7" s="5">
        <v>19</v>
      </c>
      <c r="J7" s="5">
        <v>32</v>
      </c>
      <c r="K7" s="5">
        <v>15</v>
      </c>
      <c r="L7" s="5">
        <v>19</v>
      </c>
      <c r="M7" s="5">
        <v>18</v>
      </c>
      <c r="N7" s="12">
        <v>14</v>
      </c>
      <c r="O7" s="42">
        <v>14</v>
      </c>
    </row>
    <row r="8" spans="1:15" s="7" customFormat="1" ht="15" customHeight="1" x14ac:dyDescent="0.2">
      <c r="A8" s="19">
        <f t="shared" si="4"/>
        <v>6</v>
      </c>
      <c r="B8" s="31" t="s">
        <v>9</v>
      </c>
      <c r="C8" s="5">
        <f t="shared" si="0"/>
        <v>7</v>
      </c>
      <c r="D8" s="6">
        <f t="shared" si="1"/>
        <v>17.428571428571427</v>
      </c>
      <c r="E8" s="5">
        <f t="shared" si="2"/>
        <v>122</v>
      </c>
      <c r="F8" s="21">
        <f t="shared" si="3"/>
        <v>122</v>
      </c>
      <c r="G8" s="5">
        <v>22</v>
      </c>
      <c r="H8" s="5">
        <v>11</v>
      </c>
      <c r="I8" s="5">
        <v>0</v>
      </c>
      <c r="J8" s="5">
        <v>7</v>
      </c>
      <c r="K8" s="5">
        <v>22</v>
      </c>
      <c r="L8" s="5">
        <v>24</v>
      </c>
      <c r="M8" s="5">
        <v>19</v>
      </c>
      <c r="N8" s="12">
        <v>0</v>
      </c>
      <c r="O8" s="43">
        <v>17</v>
      </c>
    </row>
    <row r="9" spans="1:15" s="7" customFormat="1" ht="15" customHeight="1" x14ac:dyDescent="0.2">
      <c r="A9" s="19">
        <f t="shared" si="4"/>
        <v>7</v>
      </c>
      <c r="B9" s="8" t="s">
        <v>70</v>
      </c>
      <c r="C9" s="5">
        <f t="shared" si="0"/>
        <v>8</v>
      </c>
      <c r="D9" s="6">
        <f t="shared" si="1"/>
        <v>15.5</v>
      </c>
      <c r="E9" s="5">
        <f t="shared" si="2"/>
        <v>124</v>
      </c>
      <c r="F9" s="21">
        <f t="shared" si="3"/>
        <v>122</v>
      </c>
      <c r="G9" s="9">
        <v>19</v>
      </c>
      <c r="H9" s="14">
        <v>20</v>
      </c>
      <c r="I9" s="9">
        <v>2</v>
      </c>
      <c r="J9" s="5">
        <v>26</v>
      </c>
      <c r="K9" s="9">
        <v>0</v>
      </c>
      <c r="L9" s="9">
        <v>16</v>
      </c>
      <c r="M9" s="9">
        <v>13</v>
      </c>
      <c r="N9" s="28">
        <v>17</v>
      </c>
      <c r="O9" s="42">
        <v>11</v>
      </c>
    </row>
    <row r="10" spans="1:15" s="7" customFormat="1" ht="15" customHeight="1" x14ac:dyDescent="0.2">
      <c r="A10" s="19">
        <f t="shared" si="4"/>
        <v>8</v>
      </c>
      <c r="B10" s="4" t="s">
        <v>10</v>
      </c>
      <c r="C10" s="5">
        <f t="shared" si="0"/>
        <v>9</v>
      </c>
      <c r="D10" s="6">
        <f t="shared" si="1"/>
        <v>14</v>
      </c>
      <c r="E10" s="5">
        <f t="shared" si="2"/>
        <v>126</v>
      </c>
      <c r="F10" s="21">
        <f t="shared" si="3"/>
        <v>116</v>
      </c>
      <c r="G10" s="5">
        <v>6</v>
      </c>
      <c r="H10" s="5">
        <v>14</v>
      </c>
      <c r="I10" s="15">
        <v>16</v>
      </c>
      <c r="J10" s="5">
        <v>11</v>
      </c>
      <c r="K10" s="5">
        <v>21</v>
      </c>
      <c r="L10" s="5">
        <v>13</v>
      </c>
      <c r="M10" s="5">
        <v>4</v>
      </c>
      <c r="N10" s="12">
        <v>23</v>
      </c>
      <c r="O10" s="42">
        <v>18</v>
      </c>
    </row>
    <row r="11" spans="1:15" s="7" customFormat="1" ht="15" customHeight="1" x14ac:dyDescent="0.2">
      <c r="A11" s="19">
        <f t="shared" si="4"/>
        <v>9</v>
      </c>
      <c r="B11" s="8" t="s">
        <v>32</v>
      </c>
      <c r="C11" s="5">
        <f t="shared" si="0"/>
        <v>9</v>
      </c>
      <c r="D11" s="6">
        <f t="shared" si="1"/>
        <v>13.222222222222221</v>
      </c>
      <c r="E11" s="5">
        <f t="shared" si="2"/>
        <v>119</v>
      </c>
      <c r="F11" s="21">
        <f t="shared" si="3"/>
        <v>113</v>
      </c>
      <c r="G11" s="9">
        <v>16</v>
      </c>
      <c r="H11" s="5">
        <v>22</v>
      </c>
      <c r="I11" s="9">
        <v>4</v>
      </c>
      <c r="J11" s="5">
        <v>4</v>
      </c>
      <c r="K11" s="9">
        <v>24</v>
      </c>
      <c r="L11" s="9">
        <v>2</v>
      </c>
      <c r="M11" s="9">
        <v>12</v>
      </c>
      <c r="N11" s="28">
        <v>25</v>
      </c>
      <c r="O11" s="42">
        <v>10</v>
      </c>
    </row>
    <row r="12" spans="1:15" s="7" customFormat="1" ht="15" customHeight="1" x14ac:dyDescent="0.2">
      <c r="A12" s="19">
        <f t="shared" si="4"/>
        <v>10</v>
      </c>
      <c r="B12" s="4" t="s">
        <v>8</v>
      </c>
      <c r="C12" s="5">
        <f t="shared" si="0"/>
        <v>6</v>
      </c>
      <c r="D12" s="6">
        <f t="shared" si="1"/>
        <v>18.333333333333332</v>
      </c>
      <c r="E12" s="5">
        <f t="shared" si="2"/>
        <v>110</v>
      </c>
      <c r="F12" s="21">
        <f t="shared" si="3"/>
        <v>110</v>
      </c>
      <c r="G12" s="5">
        <v>1</v>
      </c>
      <c r="H12" s="5">
        <v>0</v>
      </c>
      <c r="I12" s="5">
        <v>0</v>
      </c>
      <c r="J12" s="5">
        <v>21</v>
      </c>
      <c r="K12" s="5">
        <v>23</v>
      </c>
      <c r="L12" s="5">
        <v>26</v>
      </c>
      <c r="M12" s="5">
        <v>17</v>
      </c>
      <c r="N12" s="12">
        <v>0</v>
      </c>
      <c r="O12" s="42">
        <v>22</v>
      </c>
    </row>
    <row r="13" spans="1:15" s="7" customFormat="1" ht="15" customHeight="1" x14ac:dyDescent="0.2">
      <c r="A13" s="19">
        <f t="shared" si="4"/>
        <v>11</v>
      </c>
      <c r="B13" s="8" t="s">
        <v>43</v>
      </c>
      <c r="C13" s="5">
        <f t="shared" si="0"/>
        <v>7</v>
      </c>
      <c r="D13" s="6">
        <f t="shared" si="1"/>
        <v>15.428571428571429</v>
      </c>
      <c r="E13" s="5">
        <f t="shared" si="2"/>
        <v>108</v>
      </c>
      <c r="F13" s="21">
        <f t="shared" si="3"/>
        <v>108</v>
      </c>
      <c r="G13" s="10">
        <v>0</v>
      </c>
      <c r="H13" s="10">
        <v>19</v>
      </c>
      <c r="I13" s="10">
        <v>14</v>
      </c>
      <c r="J13" s="5">
        <v>19</v>
      </c>
      <c r="K13" s="10">
        <v>17</v>
      </c>
      <c r="L13" s="10">
        <v>5</v>
      </c>
      <c r="M13" s="9">
        <v>25</v>
      </c>
      <c r="N13" s="28">
        <v>0</v>
      </c>
      <c r="O13" s="43">
        <v>9</v>
      </c>
    </row>
    <row r="14" spans="1:15" s="7" customFormat="1" ht="15" customHeight="1" x14ac:dyDescent="0.2">
      <c r="A14" s="19">
        <f t="shared" si="4"/>
        <v>12</v>
      </c>
      <c r="B14" s="4" t="s">
        <v>41</v>
      </c>
      <c r="C14" s="5">
        <f t="shared" si="0"/>
        <v>5</v>
      </c>
      <c r="D14" s="6">
        <f t="shared" si="1"/>
        <v>20.8</v>
      </c>
      <c r="E14" s="5">
        <f t="shared" si="2"/>
        <v>104</v>
      </c>
      <c r="F14" s="21">
        <f t="shared" si="3"/>
        <v>104</v>
      </c>
      <c r="G14" s="11">
        <v>0</v>
      </c>
      <c r="H14" s="11">
        <v>17</v>
      </c>
      <c r="I14" s="11">
        <v>0</v>
      </c>
      <c r="J14" s="5">
        <v>37</v>
      </c>
      <c r="K14" s="5">
        <v>14</v>
      </c>
      <c r="L14" s="11">
        <v>29</v>
      </c>
      <c r="M14" s="11">
        <v>0</v>
      </c>
      <c r="N14" s="29">
        <v>7</v>
      </c>
      <c r="O14" s="42">
        <v>0</v>
      </c>
    </row>
    <row r="15" spans="1:15" s="7" customFormat="1" ht="15" customHeight="1" x14ac:dyDescent="0.2">
      <c r="A15" s="19">
        <f t="shared" si="4"/>
        <v>13</v>
      </c>
      <c r="B15" s="8" t="s">
        <v>28</v>
      </c>
      <c r="C15" s="5">
        <f t="shared" si="0"/>
        <v>9</v>
      </c>
      <c r="D15" s="6">
        <f t="shared" si="1"/>
        <v>11.888888888888889</v>
      </c>
      <c r="E15" s="5">
        <f t="shared" si="2"/>
        <v>107</v>
      </c>
      <c r="F15" s="21">
        <f t="shared" si="3"/>
        <v>103</v>
      </c>
      <c r="G15" s="10">
        <v>4</v>
      </c>
      <c r="H15" s="10">
        <v>25</v>
      </c>
      <c r="I15" s="10">
        <v>28</v>
      </c>
      <c r="J15" s="10">
        <v>1</v>
      </c>
      <c r="K15" s="5">
        <v>7</v>
      </c>
      <c r="L15" s="10">
        <v>14</v>
      </c>
      <c r="M15" s="10">
        <v>3</v>
      </c>
      <c r="N15" s="30">
        <v>13</v>
      </c>
      <c r="O15" s="42">
        <v>12</v>
      </c>
    </row>
    <row r="16" spans="1:15" s="7" customFormat="1" ht="15" customHeight="1" x14ac:dyDescent="0.2">
      <c r="A16" s="19">
        <f t="shared" si="4"/>
        <v>14</v>
      </c>
      <c r="B16" s="57" t="s">
        <v>5</v>
      </c>
      <c r="C16" s="5">
        <f t="shared" si="0"/>
        <v>8</v>
      </c>
      <c r="D16" s="6">
        <f t="shared" si="1"/>
        <v>12.625</v>
      </c>
      <c r="E16" s="5">
        <f t="shared" si="2"/>
        <v>101</v>
      </c>
      <c r="F16" s="21">
        <f t="shared" si="3"/>
        <v>96</v>
      </c>
      <c r="G16" s="11">
        <v>7</v>
      </c>
      <c r="H16" s="11">
        <v>21</v>
      </c>
      <c r="I16" s="11">
        <v>11</v>
      </c>
      <c r="J16" s="11">
        <v>15</v>
      </c>
      <c r="K16" s="5">
        <v>18</v>
      </c>
      <c r="L16" s="11">
        <v>9</v>
      </c>
      <c r="M16" s="11">
        <v>15</v>
      </c>
      <c r="N16" s="29">
        <v>5</v>
      </c>
      <c r="O16" s="42">
        <v>0</v>
      </c>
    </row>
    <row r="17" spans="1:15" s="7" customFormat="1" ht="15" customHeight="1" x14ac:dyDescent="0.2">
      <c r="A17" s="19">
        <f t="shared" si="4"/>
        <v>15</v>
      </c>
      <c r="B17" s="4" t="s">
        <v>21</v>
      </c>
      <c r="C17" s="5">
        <f t="shared" si="0"/>
        <v>7</v>
      </c>
      <c r="D17" s="6">
        <f t="shared" si="1"/>
        <v>13.142857142857142</v>
      </c>
      <c r="E17" s="5">
        <f t="shared" si="2"/>
        <v>92</v>
      </c>
      <c r="F17" s="21">
        <f t="shared" si="3"/>
        <v>92</v>
      </c>
      <c r="G17" s="10">
        <v>17</v>
      </c>
      <c r="H17" s="10">
        <v>6</v>
      </c>
      <c r="I17" s="10">
        <v>0</v>
      </c>
      <c r="J17" s="10">
        <v>23</v>
      </c>
      <c r="K17" s="10">
        <v>0</v>
      </c>
      <c r="L17" s="10">
        <v>15</v>
      </c>
      <c r="M17" s="10">
        <v>20</v>
      </c>
      <c r="N17" s="30">
        <v>4</v>
      </c>
      <c r="O17" s="44">
        <v>7</v>
      </c>
    </row>
    <row r="18" spans="1:15" s="7" customFormat="1" ht="15" customHeight="1" x14ac:dyDescent="0.2">
      <c r="A18" s="19">
        <f t="shared" si="4"/>
        <v>16</v>
      </c>
      <c r="B18" s="8" t="s">
        <v>13</v>
      </c>
      <c r="C18" s="5">
        <f t="shared" si="0"/>
        <v>8</v>
      </c>
      <c r="D18" s="6">
        <f t="shared" si="1"/>
        <v>10.5</v>
      </c>
      <c r="E18" s="5">
        <f t="shared" si="2"/>
        <v>84</v>
      </c>
      <c r="F18" s="21">
        <f t="shared" si="3"/>
        <v>82</v>
      </c>
      <c r="G18" s="11">
        <v>2</v>
      </c>
      <c r="H18" s="11">
        <v>8</v>
      </c>
      <c r="I18" s="11">
        <v>15</v>
      </c>
      <c r="J18" s="11">
        <v>25</v>
      </c>
      <c r="K18" s="11">
        <v>10</v>
      </c>
      <c r="L18" s="11">
        <v>11</v>
      </c>
      <c r="M18" s="11">
        <v>11</v>
      </c>
      <c r="N18" s="29">
        <v>2</v>
      </c>
      <c r="O18" s="42">
        <v>0</v>
      </c>
    </row>
    <row r="19" spans="1:15" s="7" customFormat="1" ht="15" customHeight="1" x14ac:dyDescent="0.2">
      <c r="A19" s="19">
        <f t="shared" si="4"/>
        <v>17</v>
      </c>
      <c r="B19" s="4" t="s">
        <v>58</v>
      </c>
      <c r="C19" s="5">
        <f t="shared" si="0"/>
        <v>5</v>
      </c>
      <c r="D19" s="6">
        <f t="shared" si="1"/>
        <v>15</v>
      </c>
      <c r="E19" s="5">
        <f t="shared" si="2"/>
        <v>75</v>
      </c>
      <c r="F19" s="21">
        <f t="shared" si="3"/>
        <v>75</v>
      </c>
      <c r="G19" s="10">
        <v>0</v>
      </c>
      <c r="H19" s="10">
        <v>0</v>
      </c>
      <c r="I19" s="10">
        <v>0</v>
      </c>
      <c r="J19" s="10">
        <v>10</v>
      </c>
      <c r="K19" s="10">
        <v>12</v>
      </c>
      <c r="L19" s="10">
        <v>31</v>
      </c>
      <c r="M19" s="10">
        <v>0</v>
      </c>
      <c r="N19" s="30">
        <v>6</v>
      </c>
      <c r="O19" s="43">
        <v>16</v>
      </c>
    </row>
    <row r="20" spans="1:15" s="7" customFormat="1" ht="15" customHeight="1" x14ac:dyDescent="0.2">
      <c r="A20" s="19">
        <f t="shared" si="4"/>
        <v>18</v>
      </c>
      <c r="B20" s="4" t="s">
        <v>16</v>
      </c>
      <c r="C20" s="5">
        <f t="shared" si="0"/>
        <v>7</v>
      </c>
      <c r="D20" s="6">
        <f t="shared" si="1"/>
        <v>10.714285714285714</v>
      </c>
      <c r="E20" s="5">
        <f t="shared" si="2"/>
        <v>75</v>
      </c>
      <c r="F20" s="21">
        <f t="shared" si="3"/>
        <v>75</v>
      </c>
      <c r="G20" s="11">
        <v>12</v>
      </c>
      <c r="H20" s="11">
        <v>16</v>
      </c>
      <c r="I20" s="11">
        <v>21</v>
      </c>
      <c r="J20" s="11">
        <v>2</v>
      </c>
      <c r="K20" s="11">
        <v>4</v>
      </c>
      <c r="L20" s="11">
        <v>0</v>
      </c>
      <c r="M20" s="11">
        <v>9</v>
      </c>
      <c r="N20" s="29">
        <v>11</v>
      </c>
      <c r="O20" s="48">
        <v>0</v>
      </c>
    </row>
    <row r="21" spans="1:15" s="7" customFormat="1" ht="15" customHeight="1" x14ac:dyDescent="0.2">
      <c r="A21" s="19">
        <f t="shared" si="4"/>
        <v>19</v>
      </c>
      <c r="B21" s="4" t="s">
        <v>61</v>
      </c>
      <c r="C21" s="5">
        <f t="shared" si="0"/>
        <v>5</v>
      </c>
      <c r="D21" s="6">
        <f t="shared" si="1"/>
        <v>14.2</v>
      </c>
      <c r="E21" s="5">
        <f t="shared" si="2"/>
        <v>71</v>
      </c>
      <c r="F21" s="21">
        <f t="shared" si="3"/>
        <v>71</v>
      </c>
      <c r="G21" s="10">
        <v>0</v>
      </c>
      <c r="H21" s="10">
        <v>0</v>
      </c>
      <c r="I21" s="10">
        <v>0</v>
      </c>
      <c r="J21" s="10">
        <v>29</v>
      </c>
      <c r="K21" s="10">
        <v>11</v>
      </c>
      <c r="L21" s="10">
        <v>21</v>
      </c>
      <c r="M21" s="10">
        <v>1</v>
      </c>
      <c r="N21" s="30">
        <v>9</v>
      </c>
      <c r="O21" s="42">
        <v>0</v>
      </c>
    </row>
    <row r="22" spans="1:15" s="7" customFormat="1" ht="15" customHeight="1" x14ac:dyDescent="0.2">
      <c r="A22" s="19">
        <f t="shared" si="4"/>
        <v>20</v>
      </c>
      <c r="B22" s="8" t="s">
        <v>71</v>
      </c>
      <c r="C22" s="5">
        <f t="shared" si="0"/>
        <v>5</v>
      </c>
      <c r="D22" s="6">
        <f t="shared" si="1"/>
        <v>14</v>
      </c>
      <c r="E22" s="5">
        <f t="shared" si="2"/>
        <v>70</v>
      </c>
      <c r="F22" s="21">
        <f t="shared" si="3"/>
        <v>70</v>
      </c>
      <c r="G22" s="11">
        <v>0</v>
      </c>
      <c r="H22" s="11">
        <v>0</v>
      </c>
      <c r="I22" s="11">
        <v>0</v>
      </c>
      <c r="J22" s="11">
        <v>9</v>
      </c>
      <c r="K22" s="11">
        <v>20</v>
      </c>
      <c r="L22" s="11">
        <v>17</v>
      </c>
      <c r="M22" s="11">
        <v>23</v>
      </c>
      <c r="N22" s="29">
        <v>1</v>
      </c>
      <c r="O22" s="42">
        <v>0</v>
      </c>
    </row>
    <row r="23" spans="1:15" ht="15" customHeight="1" x14ac:dyDescent="0.2">
      <c r="A23" s="19">
        <f t="shared" si="4"/>
        <v>21</v>
      </c>
      <c r="B23" s="4" t="s">
        <v>40</v>
      </c>
      <c r="C23" s="5">
        <f t="shared" si="0"/>
        <v>5</v>
      </c>
      <c r="D23" s="6">
        <f t="shared" si="1"/>
        <v>12.4</v>
      </c>
      <c r="E23" s="5">
        <f t="shared" si="2"/>
        <v>62</v>
      </c>
      <c r="F23" s="21">
        <f t="shared" si="3"/>
        <v>62</v>
      </c>
      <c r="G23" s="10">
        <v>0</v>
      </c>
      <c r="H23" s="10">
        <v>12</v>
      </c>
      <c r="I23" s="10">
        <v>18</v>
      </c>
      <c r="J23" s="10">
        <v>12</v>
      </c>
      <c r="K23" s="10">
        <v>0</v>
      </c>
      <c r="L23" s="10">
        <v>18</v>
      </c>
      <c r="M23" s="11">
        <v>0</v>
      </c>
      <c r="N23" s="29">
        <v>0</v>
      </c>
      <c r="O23" s="43">
        <v>2</v>
      </c>
    </row>
    <row r="24" spans="1:15" ht="15" customHeight="1" x14ac:dyDescent="0.2">
      <c r="A24" s="19">
        <f t="shared" si="4"/>
        <v>22</v>
      </c>
      <c r="B24" s="4" t="s">
        <v>22</v>
      </c>
      <c r="C24" s="5">
        <f t="shared" si="0"/>
        <v>6</v>
      </c>
      <c r="D24" s="6">
        <f t="shared" si="1"/>
        <v>9.1666666666666661</v>
      </c>
      <c r="E24" s="5">
        <f t="shared" si="2"/>
        <v>55</v>
      </c>
      <c r="F24" s="21">
        <f t="shared" si="3"/>
        <v>55</v>
      </c>
      <c r="G24" s="11">
        <v>26</v>
      </c>
      <c r="H24" s="11">
        <v>5</v>
      </c>
      <c r="I24" s="11">
        <v>6</v>
      </c>
      <c r="J24" s="11">
        <v>0</v>
      </c>
      <c r="K24" s="11">
        <v>0</v>
      </c>
      <c r="L24" s="11">
        <v>0</v>
      </c>
      <c r="M24" s="11">
        <v>5</v>
      </c>
      <c r="N24" s="29">
        <v>10</v>
      </c>
      <c r="O24" s="42">
        <v>3</v>
      </c>
    </row>
    <row r="25" spans="1:15" ht="15" customHeight="1" x14ac:dyDescent="0.2">
      <c r="A25" s="19">
        <f t="shared" si="4"/>
        <v>23</v>
      </c>
      <c r="B25" s="47" t="s">
        <v>49</v>
      </c>
      <c r="C25" s="5">
        <f t="shared" si="0"/>
        <v>2</v>
      </c>
      <c r="D25" s="6">
        <f t="shared" si="1"/>
        <v>27</v>
      </c>
      <c r="E25" s="5">
        <f t="shared" si="2"/>
        <v>54</v>
      </c>
      <c r="F25" s="21">
        <f t="shared" si="3"/>
        <v>54</v>
      </c>
      <c r="G25" s="14">
        <v>0</v>
      </c>
      <c r="H25" s="14">
        <v>0</v>
      </c>
      <c r="I25" s="14">
        <v>20</v>
      </c>
      <c r="J25" s="14">
        <v>34</v>
      </c>
      <c r="K25" s="14">
        <v>0</v>
      </c>
      <c r="L25" s="14">
        <v>0</v>
      </c>
      <c r="M25" s="11">
        <v>0</v>
      </c>
      <c r="N25" s="29">
        <v>0</v>
      </c>
      <c r="O25" s="42">
        <v>0</v>
      </c>
    </row>
    <row r="26" spans="1:15" ht="15" customHeight="1" x14ac:dyDescent="0.2">
      <c r="A26" s="19">
        <f t="shared" si="4"/>
        <v>24</v>
      </c>
      <c r="B26" s="8" t="s">
        <v>34</v>
      </c>
      <c r="C26" s="5">
        <f t="shared" si="0"/>
        <v>4</v>
      </c>
      <c r="D26" s="6">
        <f t="shared" si="1"/>
        <v>12.25</v>
      </c>
      <c r="E26" s="5">
        <f t="shared" si="2"/>
        <v>49</v>
      </c>
      <c r="F26" s="21">
        <f t="shared" si="3"/>
        <v>49</v>
      </c>
      <c r="G26" s="10">
        <v>14</v>
      </c>
      <c r="H26" s="10">
        <v>10</v>
      </c>
      <c r="I26" s="10">
        <v>8</v>
      </c>
      <c r="J26" s="10">
        <v>17</v>
      </c>
      <c r="K26" s="10">
        <v>0</v>
      </c>
      <c r="L26" s="10">
        <v>0</v>
      </c>
      <c r="M26" s="11">
        <v>0</v>
      </c>
      <c r="N26" s="29">
        <v>0</v>
      </c>
      <c r="O26" s="42">
        <v>0</v>
      </c>
    </row>
    <row r="27" spans="1:15" ht="15" customHeight="1" x14ac:dyDescent="0.2">
      <c r="A27" s="19">
        <f t="shared" si="4"/>
        <v>25</v>
      </c>
      <c r="B27" s="4" t="s">
        <v>30</v>
      </c>
      <c r="C27" s="5">
        <f t="shared" si="0"/>
        <v>3</v>
      </c>
      <c r="D27" s="6">
        <f t="shared" si="1"/>
        <v>15.333333333333334</v>
      </c>
      <c r="E27" s="5">
        <f t="shared" si="2"/>
        <v>46</v>
      </c>
      <c r="F27" s="21">
        <f t="shared" si="3"/>
        <v>46</v>
      </c>
      <c r="G27" s="11">
        <v>10</v>
      </c>
      <c r="H27" s="11">
        <v>0</v>
      </c>
      <c r="I27" s="11">
        <v>23</v>
      </c>
      <c r="J27" s="11">
        <v>13</v>
      </c>
      <c r="K27" s="11">
        <v>0</v>
      </c>
      <c r="L27" s="11">
        <v>0</v>
      </c>
      <c r="M27" s="11">
        <v>0</v>
      </c>
      <c r="N27" s="29">
        <v>0</v>
      </c>
      <c r="O27" s="42">
        <v>0</v>
      </c>
    </row>
    <row r="28" spans="1:15" ht="15" customHeight="1" x14ac:dyDescent="0.2">
      <c r="A28" s="19">
        <f t="shared" si="4"/>
        <v>26</v>
      </c>
      <c r="B28" s="8" t="s">
        <v>64</v>
      </c>
      <c r="C28" s="5">
        <f t="shared" si="0"/>
        <v>5</v>
      </c>
      <c r="D28" s="6">
        <f t="shared" si="1"/>
        <v>8.6</v>
      </c>
      <c r="E28" s="5">
        <f t="shared" si="2"/>
        <v>43</v>
      </c>
      <c r="F28" s="21">
        <f t="shared" si="3"/>
        <v>43</v>
      </c>
      <c r="G28" s="10">
        <v>0</v>
      </c>
      <c r="H28" s="10">
        <v>0</v>
      </c>
      <c r="I28" s="10">
        <v>0</v>
      </c>
      <c r="J28" s="10">
        <v>0</v>
      </c>
      <c r="K28" s="10">
        <v>5</v>
      </c>
      <c r="L28" s="10">
        <v>8</v>
      </c>
      <c r="M28" s="20">
        <v>8</v>
      </c>
      <c r="N28" s="40">
        <v>18</v>
      </c>
      <c r="O28" s="43">
        <v>4</v>
      </c>
    </row>
    <row r="29" spans="1:15" ht="15" customHeight="1" x14ac:dyDescent="0.2">
      <c r="A29" s="19">
        <f t="shared" si="4"/>
        <v>27</v>
      </c>
      <c r="B29" s="4" t="s">
        <v>15</v>
      </c>
      <c r="C29" s="5">
        <f t="shared" si="0"/>
        <v>4</v>
      </c>
      <c r="D29" s="6">
        <f t="shared" si="1"/>
        <v>10.75</v>
      </c>
      <c r="E29" s="5">
        <f t="shared" si="2"/>
        <v>43</v>
      </c>
      <c r="F29" s="21">
        <f t="shared" si="3"/>
        <v>43</v>
      </c>
      <c r="G29" s="11">
        <v>11</v>
      </c>
      <c r="H29" s="11">
        <v>15</v>
      </c>
      <c r="I29" s="11">
        <v>12</v>
      </c>
      <c r="J29" s="11">
        <v>5</v>
      </c>
      <c r="K29" s="11">
        <v>0</v>
      </c>
      <c r="L29" s="11">
        <v>0</v>
      </c>
      <c r="M29" s="11">
        <v>0</v>
      </c>
      <c r="N29" s="29">
        <v>0</v>
      </c>
      <c r="O29" s="42">
        <v>0</v>
      </c>
    </row>
    <row r="30" spans="1:15" ht="15" customHeight="1" x14ac:dyDescent="0.2">
      <c r="A30" s="19">
        <f t="shared" si="4"/>
        <v>28</v>
      </c>
      <c r="B30" s="4" t="s">
        <v>72</v>
      </c>
      <c r="C30" s="5">
        <f t="shared" si="0"/>
        <v>2</v>
      </c>
      <c r="D30" s="6">
        <f t="shared" si="1"/>
        <v>18.5</v>
      </c>
      <c r="E30" s="5">
        <f t="shared" si="2"/>
        <v>37</v>
      </c>
      <c r="F30" s="21">
        <f t="shared" si="3"/>
        <v>37</v>
      </c>
      <c r="G30" s="11">
        <v>0</v>
      </c>
      <c r="H30" s="11">
        <v>0</v>
      </c>
      <c r="I30" s="11">
        <v>9</v>
      </c>
      <c r="J30" s="11">
        <v>28</v>
      </c>
      <c r="K30" s="11">
        <v>0</v>
      </c>
      <c r="L30" s="11">
        <v>0</v>
      </c>
      <c r="M30" s="11">
        <v>0</v>
      </c>
      <c r="N30" s="29">
        <v>0</v>
      </c>
      <c r="O30" s="42">
        <v>0</v>
      </c>
    </row>
    <row r="31" spans="1:15" ht="15" customHeight="1" x14ac:dyDescent="0.2">
      <c r="A31" s="19">
        <f t="shared" si="4"/>
        <v>29</v>
      </c>
      <c r="B31" s="4" t="s">
        <v>65</v>
      </c>
      <c r="C31" s="5">
        <f t="shared" si="0"/>
        <v>3</v>
      </c>
      <c r="D31" s="6">
        <f t="shared" si="1"/>
        <v>11</v>
      </c>
      <c r="E31" s="5">
        <f t="shared" si="2"/>
        <v>33</v>
      </c>
      <c r="F31" s="21">
        <f t="shared" si="3"/>
        <v>33</v>
      </c>
      <c r="G31" s="11">
        <v>0</v>
      </c>
      <c r="H31" s="11">
        <v>0</v>
      </c>
      <c r="I31" s="11">
        <v>0</v>
      </c>
      <c r="J31" s="11">
        <v>0</v>
      </c>
      <c r="K31" s="11">
        <v>6</v>
      </c>
      <c r="L31" s="11">
        <v>0</v>
      </c>
      <c r="M31" s="11">
        <v>0</v>
      </c>
      <c r="N31" s="29">
        <v>12</v>
      </c>
      <c r="O31" s="43">
        <v>15</v>
      </c>
    </row>
    <row r="32" spans="1:15" ht="15" customHeight="1" x14ac:dyDescent="0.2">
      <c r="A32" s="19">
        <f t="shared" si="4"/>
        <v>30</v>
      </c>
      <c r="B32" s="4" t="s">
        <v>62</v>
      </c>
      <c r="C32" s="5">
        <f t="shared" si="0"/>
        <v>1</v>
      </c>
      <c r="D32" s="6">
        <f t="shared" si="1"/>
        <v>31</v>
      </c>
      <c r="E32" s="5">
        <f t="shared" si="2"/>
        <v>31</v>
      </c>
      <c r="F32" s="21">
        <f t="shared" si="3"/>
        <v>31</v>
      </c>
      <c r="G32" s="11">
        <v>0</v>
      </c>
      <c r="H32" s="11">
        <v>0</v>
      </c>
      <c r="I32" s="11">
        <v>0</v>
      </c>
      <c r="J32" s="11">
        <v>0</v>
      </c>
      <c r="K32" s="11">
        <v>31</v>
      </c>
      <c r="L32" s="11">
        <v>0</v>
      </c>
      <c r="M32" s="11">
        <v>0</v>
      </c>
      <c r="N32" s="29">
        <v>0</v>
      </c>
      <c r="O32" s="42">
        <v>0</v>
      </c>
    </row>
    <row r="33" spans="1:15" ht="15" customHeight="1" x14ac:dyDescent="0.2">
      <c r="A33" s="19">
        <f t="shared" si="4"/>
        <v>31</v>
      </c>
      <c r="B33" s="4" t="s">
        <v>29</v>
      </c>
      <c r="C33" s="5">
        <f t="shared" si="0"/>
        <v>3</v>
      </c>
      <c r="D33" s="6">
        <f t="shared" si="1"/>
        <v>9.3333333333333339</v>
      </c>
      <c r="E33" s="5">
        <f t="shared" si="2"/>
        <v>28</v>
      </c>
      <c r="F33" s="21">
        <f t="shared" si="3"/>
        <v>28</v>
      </c>
      <c r="G33" s="11">
        <v>8</v>
      </c>
      <c r="H33" s="12">
        <v>0</v>
      </c>
      <c r="I33" s="11">
        <v>0</v>
      </c>
      <c r="J33" s="11">
        <v>14</v>
      </c>
      <c r="K33" s="11">
        <v>0</v>
      </c>
      <c r="L33" s="11">
        <v>0</v>
      </c>
      <c r="M33" s="11">
        <v>0</v>
      </c>
      <c r="N33" s="29">
        <v>0</v>
      </c>
      <c r="O33" s="42">
        <v>6</v>
      </c>
    </row>
    <row r="34" spans="1:15" ht="15" customHeight="1" x14ac:dyDescent="0.2">
      <c r="A34" s="19">
        <f t="shared" si="4"/>
        <v>32</v>
      </c>
      <c r="B34" s="13" t="s">
        <v>77</v>
      </c>
      <c r="C34" s="5">
        <f t="shared" si="0"/>
        <v>1</v>
      </c>
      <c r="D34" s="6">
        <f t="shared" si="1"/>
        <v>28</v>
      </c>
      <c r="E34" s="5">
        <f t="shared" si="2"/>
        <v>28</v>
      </c>
      <c r="F34" s="21">
        <f t="shared" si="3"/>
        <v>28</v>
      </c>
      <c r="G34" s="11">
        <v>0</v>
      </c>
      <c r="H34" s="12">
        <v>0</v>
      </c>
      <c r="I34" s="11">
        <v>0</v>
      </c>
      <c r="J34" s="11">
        <v>0</v>
      </c>
      <c r="K34" s="11">
        <v>0</v>
      </c>
      <c r="L34" s="11">
        <v>0</v>
      </c>
      <c r="M34" s="11">
        <v>28</v>
      </c>
      <c r="N34" s="29">
        <v>0</v>
      </c>
      <c r="O34" s="42">
        <v>0</v>
      </c>
    </row>
    <row r="35" spans="1:15" ht="15" customHeight="1" x14ac:dyDescent="0.2">
      <c r="A35" s="19">
        <f t="shared" si="4"/>
        <v>33</v>
      </c>
      <c r="B35" s="13" t="s">
        <v>60</v>
      </c>
      <c r="C35" s="5">
        <f t="shared" ref="C35:C66" si="5">COUNTIF(G35:O35,"&gt;0")</f>
        <v>1</v>
      </c>
      <c r="D35" s="6">
        <f t="shared" ref="D35:D66" si="6">IF(C35&gt;0,E35/C35,0)</f>
        <v>27</v>
      </c>
      <c r="E35" s="5">
        <f t="shared" ref="E35:E66" si="7">SUM(G35:O35)</f>
        <v>27</v>
      </c>
      <c r="F35" s="21">
        <f t="shared" ref="F35:F66" si="8">SUMIF(G35:O35,"&gt;="&amp;LARGE(G35:O35,$N$1))-(COUNTIF(G35:O35,"&gt;="&amp;LARGE(G35:O35,$N$1))-$N$1)*LARGE(G35:O35,$N$1)</f>
        <v>27</v>
      </c>
      <c r="G35" s="11">
        <v>0</v>
      </c>
      <c r="H35" s="12">
        <v>0</v>
      </c>
      <c r="I35" s="11">
        <v>0</v>
      </c>
      <c r="J35" s="11">
        <v>27</v>
      </c>
      <c r="K35" s="11">
        <v>0</v>
      </c>
      <c r="L35" s="11">
        <v>0</v>
      </c>
      <c r="M35" s="11">
        <v>0</v>
      </c>
      <c r="N35" s="29">
        <v>0</v>
      </c>
      <c r="O35" s="42">
        <v>0</v>
      </c>
    </row>
    <row r="36" spans="1:15" ht="15" customHeight="1" x14ac:dyDescent="0.2">
      <c r="A36" s="19">
        <f t="shared" ref="A36:A67" si="9">A35+1</f>
        <v>34</v>
      </c>
      <c r="B36" s="13" t="s">
        <v>46</v>
      </c>
      <c r="C36" s="5">
        <f t="shared" si="5"/>
        <v>3</v>
      </c>
      <c r="D36" s="6">
        <f t="shared" si="6"/>
        <v>9</v>
      </c>
      <c r="E36" s="5">
        <f t="shared" si="7"/>
        <v>27</v>
      </c>
      <c r="F36" s="21">
        <f t="shared" si="8"/>
        <v>27</v>
      </c>
      <c r="G36" s="11">
        <v>0</v>
      </c>
      <c r="H36" s="12">
        <v>0</v>
      </c>
      <c r="I36" s="11">
        <v>3</v>
      </c>
      <c r="J36" s="11">
        <v>22</v>
      </c>
      <c r="K36" s="11">
        <v>2</v>
      </c>
      <c r="L36" s="11">
        <v>0</v>
      </c>
      <c r="M36" s="11">
        <v>0</v>
      </c>
      <c r="N36" s="29">
        <v>0</v>
      </c>
      <c r="O36" s="42">
        <v>0</v>
      </c>
    </row>
    <row r="37" spans="1:15" ht="15" customHeight="1" x14ac:dyDescent="0.2">
      <c r="A37" s="19">
        <f t="shared" si="9"/>
        <v>35</v>
      </c>
      <c r="B37" s="13" t="s">
        <v>59</v>
      </c>
      <c r="C37" s="5">
        <f t="shared" si="5"/>
        <v>1</v>
      </c>
      <c r="D37" s="6">
        <f t="shared" si="6"/>
        <v>24</v>
      </c>
      <c r="E37" s="5">
        <f t="shared" si="7"/>
        <v>24</v>
      </c>
      <c r="F37" s="21">
        <f t="shared" si="8"/>
        <v>24</v>
      </c>
      <c r="G37" s="11">
        <v>0</v>
      </c>
      <c r="H37" s="11">
        <v>0</v>
      </c>
      <c r="I37" s="11">
        <v>0</v>
      </c>
      <c r="J37" s="11">
        <v>24</v>
      </c>
      <c r="K37" s="11">
        <v>0</v>
      </c>
      <c r="L37" s="11">
        <v>0</v>
      </c>
      <c r="M37" s="11">
        <v>0</v>
      </c>
      <c r="N37" s="29">
        <v>0</v>
      </c>
      <c r="O37" s="42">
        <v>0</v>
      </c>
    </row>
    <row r="38" spans="1:15" ht="15" customHeight="1" x14ac:dyDescent="0.2">
      <c r="A38" s="19">
        <f t="shared" si="9"/>
        <v>36</v>
      </c>
      <c r="B38" s="13" t="s">
        <v>31</v>
      </c>
      <c r="C38" s="5">
        <f t="shared" si="5"/>
        <v>3</v>
      </c>
      <c r="D38" s="6">
        <f t="shared" si="6"/>
        <v>7.666666666666667</v>
      </c>
      <c r="E38" s="5">
        <f t="shared" si="7"/>
        <v>23</v>
      </c>
      <c r="F38" s="21">
        <f t="shared" si="8"/>
        <v>23</v>
      </c>
      <c r="G38" s="11">
        <v>13</v>
      </c>
      <c r="H38" s="11">
        <v>3</v>
      </c>
      <c r="I38" s="11">
        <v>7</v>
      </c>
      <c r="J38" s="11">
        <v>0</v>
      </c>
      <c r="K38" s="11">
        <v>0</v>
      </c>
      <c r="L38" s="11">
        <v>0</v>
      </c>
      <c r="M38" s="11">
        <v>0</v>
      </c>
      <c r="N38" s="29">
        <v>0</v>
      </c>
      <c r="O38" s="42">
        <v>0</v>
      </c>
    </row>
    <row r="39" spans="1:15" ht="15" customHeight="1" x14ac:dyDescent="0.2">
      <c r="A39" s="19">
        <f t="shared" si="9"/>
        <v>37</v>
      </c>
      <c r="B39" s="13" t="s">
        <v>23</v>
      </c>
      <c r="C39" s="5">
        <f t="shared" si="5"/>
        <v>1</v>
      </c>
      <c r="D39" s="6">
        <f t="shared" si="6"/>
        <v>20</v>
      </c>
      <c r="E39" s="5">
        <f t="shared" si="7"/>
        <v>20</v>
      </c>
      <c r="F39" s="21">
        <f t="shared" si="8"/>
        <v>20</v>
      </c>
      <c r="G39" s="11">
        <v>20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29">
        <v>0</v>
      </c>
      <c r="O39" s="42">
        <v>0</v>
      </c>
    </row>
    <row r="40" spans="1:15" ht="15" customHeight="1" x14ac:dyDescent="0.2">
      <c r="A40" s="19">
        <f t="shared" si="9"/>
        <v>38</v>
      </c>
      <c r="B40" s="13" t="s">
        <v>47</v>
      </c>
      <c r="C40" s="5">
        <f t="shared" si="5"/>
        <v>2</v>
      </c>
      <c r="D40" s="6">
        <f t="shared" si="6"/>
        <v>10</v>
      </c>
      <c r="E40" s="5">
        <f t="shared" si="7"/>
        <v>20</v>
      </c>
      <c r="F40" s="21">
        <f t="shared" si="8"/>
        <v>20</v>
      </c>
      <c r="G40" s="11">
        <v>0</v>
      </c>
      <c r="H40" s="12">
        <v>0</v>
      </c>
      <c r="I40" s="11">
        <v>10</v>
      </c>
      <c r="J40" s="11">
        <v>0</v>
      </c>
      <c r="K40" s="11">
        <v>0</v>
      </c>
      <c r="L40" s="11">
        <v>0</v>
      </c>
      <c r="M40" s="11">
        <v>10</v>
      </c>
      <c r="N40" s="29">
        <v>0</v>
      </c>
      <c r="O40" s="42">
        <v>0</v>
      </c>
    </row>
    <row r="41" spans="1:15" ht="15" customHeight="1" x14ac:dyDescent="0.2">
      <c r="A41" s="19">
        <f t="shared" si="9"/>
        <v>39</v>
      </c>
      <c r="B41" s="13" t="s">
        <v>36</v>
      </c>
      <c r="C41" s="5">
        <f t="shared" si="5"/>
        <v>3</v>
      </c>
      <c r="D41" s="6">
        <f t="shared" si="6"/>
        <v>6.333333333333333</v>
      </c>
      <c r="E41" s="5">
        <f t="shared" si="7"/>
        <v>19</v>
      </c>
      <c r="F41" s="21">
        <f t="shared" si="8"/>
        <v>19</v>
      </c>
      <c r="G41" s="11">
        <v>1</v>
      </c>
      <c r="H41" s="12">
        <v>2</v>
      </c>
      <c r="I41" s="11">
        <v>0</v>
      </c>
      <c r="J41" s="11">
        <v>0</v>
      </c>
      <c r="K41" s="11">
        <v>16</v>
      </c>
      <c r="L41" s="11">
        <v>0</v>
      </c>
      <c r="M41" s="11">
        <v>0</v>
      </c>
      <c r="N41" s="29">
        <v>0</v>
      </c>
      <c r="O41" s="42">
        <v>0</v>
      </c>
    </row>
    <row r="42" spans="1:15" ht="15" customHeight="1" x14ac:dyDescent="0.2">
      <c r="A42" s="19">
        <f t="shared" si="9"/>
        <v>40</v>
      </c>
      <c r="B42" s="13" t="s">
        <v>66</v>
      </c>
      <c r="C42" s="5">
        <f t="shared" si="5"/>
        <v>2</v>
      </c>
      <c r="D42" s="6">
        <f t="shared" si="6"/>
        <v>9</v>
      </c>
      <c r="E42" s="5">
        <f t="shared" si="7"/>
        <v>18</v>
      </c>
      <c r="F42" s="21">
        <f t="shared" si="8"/>
        <v>18</v>
      </c>
      <c r="G42" s="11">
        <v>0</v>
      </c>
      <c r="H42" s="17">
        <v>0</v>
      </c>
      <c r="I42" s="17">
        <v>0</v>
      </c>
      <c r="J42" s="11">
        <v>0</v>
      </c>
      <c r="K42" s="17">
        <v>8</v>
      </c>
      <c r="L42" s="11">
        <v>10</v>
      </c>
      <c r="M42" s="11">
        <v>0</v>
      </c>
      <c r="N42" s="29">
        <v>0</v>
      </c>
      <c r="O42" s="42">
        <v>0</v>
      </c>
    </row>
    <row r="43" spans="1:15" ht="15" customHeight="1" x14ac:dyDescent="0.2">
      <c r="A43" s="19">
        <f t="shared" si="9"/>
        <v>41</v>
      </c>
      <c r="B43" s="13" t="s">
        <v>42</v>
      </c>
      <c r="C43" s="5">
        <f t="shared" si="5"/>
        <v>1</v>
      </c>
      <c r="D43" s="6">
        <f t="shared" si="6"/>
        <v>18</v>
      </c>
      <c r="E43" s="5">
        <f t="shared" si="7"/>
        <v>18</v>
      </c>
      <c r="F43" s="21">
        <f t="shared" si="8"/>
        <v>18</v>
      </c>
      <c r="G43" s="11">
        <v>0</v>
      </c>
      <c r="H43" s="12">
        <v>18</v>
      </c>
      <c r="I43" s="17">
        <v>0</v>
      </c>
      <c r="J43" s="11">
        <v>0</v>
      </c>
      <c r="K43" s="17">
        <v>0</v>
      </c>
      <c r="L43" s="11">
        <v>0</v>
      </c>
      <c r="M43" s="11">
        <v>0</v>
      </c>
      <c r="N43" s="29">
        <v>0</v>
      </c>
      <c r="O43" s="42">
        <v>0</v>
      </c>
    </row>
    <row r="44" spans="1:15" ht="15" customHeight="1" x14ac:dyDescent="0.2">
      <c r="A44" s="19">
        <f t="shared" si="9"/>
        <v>42</v>
      </c>
      <c r="B44" s="13" t="s">
        <v>57</v>
      </c>
      <c r="C44" s="5">
        <f t="shared" si="5"/>
        <v>2</v>
      </c>
      <c r="D44" s="6">
        <f t="shared" si="6"/>
        <v>7.5</v>
      </c>
      <c r="E44" s="5">
        <f t="shared" si="7"/>
        <v>15</v>
      </c>
      <c r="F44" s="21">
        <f t="shared" si="8"/>
        <v>15</v>
      </c>
      <c r="G44" s="11">
        <v>0</v>
      </c>
      <c r="H44" s="17">
        <v>0</v>
      </c>
      <c r="I44" s="17">
        <v>0</v>
      </c>
      <c r="J44" s="11">
        <v>6</v>
      </c>
      <c r="K44" s="17">
        <v>9</v>
      </c>
      <c r="L44" s="11">
        <v>0</v>
      </c>
      <c r="M44" s="11">
        <v>0</v>
      </c>
      <c r="N44" s="29">
        <v>0</v>
      </c>
      <c r="O44" s="42">
        <v>0</v>
      </c>
    </row>
    <row r="45" spans="1:15" ht="15" customHeight="1" x14ac:dyDescent="0.2">
      <c r="A45" s="19">
        <f t="shared" si="9"/>
        <v>43</v>
      </c>
      <c r="B45" s="13" t="s">
        <v>67</v>
      </c>
      <c r="C45" s="5">
        <f t="shared" si="5"/>
        <v>1</v>
      </c>
      <c r="D45" s="6">
        <f t="shared" si="6"/>
        <v>13</v>
      </c>
      <c r="E45" s="5">
        <f t="shared" si="7"/>
        <v>13</v>
      </c>
      <c r="F45" s="21">
        <f t="shared" si="8"/>
        <v>13</v>
      </c>
      <c r="G45" s="11">
        <v>0</v>
      </c>
      <c r="H45" s="12">
        <v>0</v>
      </c>
      <c r="I45" s="17">
        <v>0</v>
      </c>
      <c r="J45" s="11">
        <v>0</v>
      </c>
      <c r="K45" s="17">
        <v>13</v>
      </c>
      <c r="L45" s="11">
        <v>0</v>
      </c>
      <c r="M45" s="11">
        <v>0</v>
      </c>
      <c r="N45" s="29">
        <v>0</v>
      </c>
      <c r="O45" s="42">
        <v>0</v>
      </c>
    </row>
    <row r="46" spans="1:15" ht="15" customHeight="1" x14ac:dyDescent="0.2">
      <c r="A46" s="19">
        <f t="shared" si="9"/>
        <v>44</v>
      </c>
      <c r="B46" s="13" t="s">
        <v>48</v>
      </c>
      <c r="C46" s="5">
        <f t="shared" si="5"/>
        <v>1</v>
      </c>
      <c r="D46" s="6">
        <f t="shared" si="6"/>
        <v>13</v>
      </c>
      <c r="E46" s="5">
        <f t="shared" si="7"/>
        <v>13</v>
      </c>
      <c r="F46" s="21">
        <f t="shared" si="8"/>
        <v>13</v>
      </c>
      <c r="G46" s="11">
        <v>0</v>
      </c>
      <c r="H46" s="17">
        <v>0</v>
      </c>
      <c r="I46" s="11">
        <v>13</v>
      </c>
      <c r="J46" s="11">
        <v>0</v>
      </c>
      <c r="K46" s="11">
        <v>0</v>
      </c>
      <c r="L46" s="11">
        <v>0</v>
      </c>
      <c r="M46" s="11">
        <v>0</v>
      </c>
      <c r="N46" s="29">
        <v>0</v>
      </c>
      <c r="O46" s="42">
        <v>0</v>
      </c>
    </row>
    <row r="47" spans="1:15" ht="15" customHeight="1" x14ac:dyDescent="0.2">
      <c r="A47" s="19">
        <f t="shared" si="9"/>
        <v>45</v>
      </c>
      <c r="B47" s="13" t="s">
        <v>69</v>
      </c>
      <c r="C47" s="5">
        <f t="shared" si="5"/>
        <v>1</v>
      </c>
      <c r="D47" s="6">
        <f t="shared" si="6"/>
        <v>12</v>
      </c>
      <c r="E47" s="5">
        <f t="shared" si="7"/>
        <v>12</v>
      </c>
      <c r="F47" s="21">
        <f t="shared" si="8"/>
        <v>12</v>
      </c>
      <c r="G47" s="11">
        <v>0</v>
      </c>
      <c r="H47" s="12">
        <v>0</v>
      </c>
      <c r="I47" s="11">
        <v>0</v>
      </c>
      <c r="J47" s="11">
        <v>0</v>
      </c>
      <c r="K47" s="11">
        <v>0</v>
      </c>
      <c r="L47" s="11">
        <v>12</v>
      </c>
      <c r="M47" s="11">
        <v>0</v>
      </c>
      <c r="N47" s="29">
        <v>0</v>
      </c>
      <c r="O47" s="42">
        <v>0</v>
      </c>
    </row>
    <row r="48" spans="1:15" ht="15" customHeight="1" x14ac:dyDescent="0.2">
      <c r="A48" s="19">
        <f t="shared" si="9"/>
        <v>46</v>
      </c>
      <c r="B48" s="13" t="s">
        <v>45</v>
      </c>
      <c r="C48" s="5">
        <f t="shared" si="5"/>
        <v>3</v>
      </c>
      <c r="D48" s="6">
        <f t="shared" si="6"/>
        <v>3</v>
      </c>
      <c r="E48" s="5">
        <f t="shared" si="7"/>
        <v>9</v>
      </c>
      <c r="F48" s="21">
        <f t="shared" si="8"/>
        <v>9</v>
      </c>
      <c r="G48" s="11">
        <v>0</v>
      </c>
      <c r="H48" s="17">
        <v>0</v>
      </c>
      <c r="I48" s="11">
        <v>1</v>
      </c>
      <c r="J48" s="11">
        <v>0</v>
      </c>
      <c r="K48" s="11">
        <v>0</v>
      </c>
      <c r="L48" s="11">
        <v>7</v>
      </c>
      <c r="M48" s="11">
        <v>0</v>
      </c>
      <c r="N48" s="29">
        <v>0</v>
      </c>
      <c r="O48" s="42">
        <v>1</v>
      </c>
    </row>
    <row r="49" spans="1:15" ht="15" customHeight="1" x14ac:dyDescent="0.2">
      <c r="A49" s="19">
        <f t="shared" si="9"/>
        <v>47</v>
      </c>
      <c r="B49" s="13" t="s">
        <v>39</v>
      </c>
      <c r="C49" s="5">
        <f t="shared" si="5"/>
        <v>1</v>
      </c>
      <c r="D49" s="6">
        <f t="shared" si="6"/>
        <v>9</v>
      </c>
      <c r="E49" s="5">
        <f t="shared" si="7"/>
        <v>9</v>
      </c>
      <c r="F49" s="21">
        <f t="shared" si="8"/>
        <v>9</v>
      </c>
      <c r="G49" s="11">
        <v>0</v>
      </c>
      <c r="H49" s="12">
        <v>9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29">
        <v>0</v>
      </c>
      <c r="O49" s="42">
        <v>0</v>
      </c>
    </row>
    <row r="50" spans="1:15" ht="15" customHeight="1" x14ac:dyDescent="0.2">
      <c r="A50" s="19">
        <f t="shared" si="9"/>
        <v>48</v>
      </c>
      <c r="B50" s="13" t="s">
        <v>63</v>
      </c>
      <c r="C50" s="5">
        <f t="shared" si="5"/>
        <v>2</v>
      </c>
      <c r="D50" s="6">
        <f t="shared" si="6"/>
        <v>4.5</v>
      </c>
      <c r="E50" s="5">
        <f t="shared" si="7"/>
        <v>9</v>
      </c>
      <c r="F50" s="21">
        <f t="shared" si="8"/>
        <v>9</v>
      </c>
      <c r="G50" s="11">
        <v>0</v>
      </c>
      <c r="H50" s="17">
        <v>0</v>
      </c>
      <c r="I50" s="11">
        <v>0</v>
      </c>
      <c r="J50" s="11">
        <v>0</v>
      </c>
      <c r="K50" s="11">
        <v>1</v>
      </c>
      <c r="L50" s="11">
        <v>0</v>
      </c>
      <c r="M50" s="11">
        <v>0</v>
      </c>
      <c r="N50" s="29">
        <v>8</v>
      </c>
      <c r="O50" s="42">
        <v>0</v>
      </c>
    </row>
    <row r="51" spans="1:15" ht="15" customHeight="1" x14ac:dyDescent="0.2">
      <c r="A51" s="19">
        <f t="shared" si="9"/>
        <v>49</v>
      </c>
      <c r="B51" s="4" t="s">
        <v>38</v>
      </c>
      <c r="C51" s="5">
        <f t="shared" si="5"/>
        <v>1</v>
      </c>
      <c r="D51" s="6">
        <f t="shared" si="6"/>
        <v>7</v>
      </c>
      <c r="E51" s="5">
        <f t="shared" si="7"/>
        <v>7</v>
      </c>
      <c r="F51" s="21">
        <f t="shared" si="8"/>
        <v>7</v>
      </c>
      <c r="G51" s="11">
        <v>0</v>
      </c>
      <c r="H51" s="12">
        <v>7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29">
        <v>0</v>
      </c>
      <c r="O51" s="42">
        <v>0</v>
      </c>
    </row>
    <row r="52" spans="1:15" ht="15" customHeight="1" x14ac:dyDescent="0.2">
      <c r="A52" s="19">
        <f t="shared" si="9"/>
        <v>50</v>
      </c>
      <c r="B52" s="4" t="s">
        <v>74</v>
      </c>
      <c r="C52" s="5">
        <f t="shared" si="5"/>
        <v>2</v>
      </c>
      <c r="D52" s="6">
        <f t="shared" si="6"/>
        <v>3.5</v>
      </c>
      <c r="E52" s="5">
        <f t="shared" si="7"/>
        <v>7</v>
      </c>
      <c r="F52" s="21">
        <f t="shared" si="8"/>
        <v>7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4</v>
      </c>
      <c r="M52" s="11">
        <v>0</v>
      </c>
      <c r="N52" s="29">
        <v>3</v>
      </c>
      <c r="O52" s="42">
        <v>0</v>
      </c>
    </row>
    <row r="53" spans="1:15" ht="15" customHeight="1" x14ac:dyDescent="0.2">
      <c r="A53" s="19">
        <f t="shared" si="9"/>
        <v>51</v>
      </c>
      <c r="B53" s="4" t="s">
        <v>56</v>
      </c>
      <c r="C53" s="5">
        <f t="shared" si="5"/>
        <v>2</v>
      </c>
      <c r="D53" s="6">
        <f t="shared" si="6"/>
        <v>3</v>
      </c>
      <c r="E53" s="5">
        <f t="shared" si="7"/>
        <v>6</v>
      </c>
      <c r="F53" s="21">
        <f t="shared" si="8"/>
        <v>6</v>
      </c>
      <c r="G53" s="11">
        <v>0</v>
      </c>
      <c r="H53" s="12">
        <v>0</v>
      </c>
      <c r="I53" s="11">
        <v>0</v>
      </c>
      <c r="J53" s="11">
        <v>3</v>
      </c>
      <c r="K53" s="11">
        <v>3</v>
      </c>
      <c r="L53" s="11">
        <v>0</v>
      </c>
      <c r="M53" s="11">
        <v>0</v>
      </c>
      <c r="N53" s="29">
        <v>0</v>
      </c>
      <c r="O53" s="42">
        <v>0</v>
      </c>
    </row>
    <row r="54" spans="1:15" ht="15" customHeight="1" x14ac:dyDescent="0.2">
      <c r="A54" s="19">
        <f t="shared" si="9"/>
        <v>52</v>
      </c>
      <c r="B54" s="4" t="s">
        <v>76</v>
      </c>
      <c r="C54" s="5">
        <f t="shared" si="5"/>
        <v>1</v>
      </c>
      <c r="D54" s="6">
        <f t="shared" si="6"/>
        <v>6</v>
      </c>
      <c r="E54" s="5">
        <f t="shared" si="7"/>
        <v>6</v>
      </c>
      <c r="F54" s="21">
        <f t="shared" si="8"/>
        <v>6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20">
        <v>6</v>
      </c>
      <c r="N54" s="29">
        <v>0</v>
      </c>
      <c r="O54" s="42">
        <v>0</v>
      </c>
    </row>
    <row r="55" spans="1:15" ht="15" customHeight="1" x14ac:dyDescent="0.2">
      <c r="A55" s="19">
        <f t="shared" si="9"/>
        <v>53</v>
      </c>
      <c r="B55" s="4" t="s">
        <v>78</v>
      </c>
      <c r="C55" s="5">
        <f t="shared" si="5"/>
        <v>1</v>
      </c>
      <c r="D55" s="6">
        <f t="shared" si="6"/>
        <v>5</v>
      </c>
      <c r="E55" s="5">
        <f t="shared" si="7"/>
        <v>5</v>
      </c>
      <c r="F55" s="21">
        <f t="shared" si="8"/>
        <v>5</v>
      </c>
      <c r="G55" s="11">
        <v>0</v>
      </c>
      <c r="H55" s="12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29">
        <v>0</v>
      </c>
      <c r="O55" s="43">
        <v>5</v>
      </c>
    </row>
    <row r="56" spans="1:15" ht="15" customHeight="1" x14ac:dyDescent="0.2">
      <c r="A56" s="19">
        <f t="shared" si="9"/>
        <v>54</v>
      </c>
      <c r="B56" s="4" t="s">
        <v>33</v>
      </c>
      <c r="C56" s="5">
        <f t="shared" si="5"/>
        <v>1</v>
      </c>
      <c r="D56" s="6">
        <f t="shared" si="6"/>
        <v>5</v>
      </c>
      <c r="E56" s="5">
        <f t="shared" si="7"/>
        <v>5</v>
      </c>
      <c r="F56" s="21">
        <f t="shared" si="8"/>
        <v>5</v>
      </c>
      <c r="G56" s="11">
        <v>5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29">
        <v>0</v>
      </c>
      <c r="O56" s="42">
        <v>0</v>
      </c>
    </row>
    <row r="57" spans="1:15" ht="15" customHeight="1" x14ac:dyDescent="0.2">
      <c r="A57" s="19">
        <f t="shared" si="9"/>
        <v>55</v>
      </c>
      <c r="B57" s="4" t="s">
        <v>37</v>
      </c>
      <c r="C57" s="5">
        <f t="shared" si="5"/>
        <v>1</v>
      </c>
      <c r="D57" s="6">
        <f t="shared" si="6"/>
        <v>4</v>
      </c>
      <c r="E57" s="5">
        <f t="shared" si="7"/>
        <v>4</v>
      </c>
      <c r="F57" s="21">
        <f t="shared" si="8"/>
        <v>4</v>
      </c>
      <c r="G57" s="11">
        <v>0</v>
      </c>
      <c r="H57" s="12">
        <v>4</v>
      </c>
      <c r="I57" s="11">
        <v>0</v>
      </c>
      <c r="J57" s="11">
        <v>0</v>
      </c>
      <c r="K57" s="11">
        <v>0</v>
      </c>
      <c r="L57" s="11">
        <v>0</v>
      </c>
      <c r="M57" s="20">
        <v>0</v>
      </c>
      <c r="N57" s="29">
        <v>0</v>
      </c>
      <c r="O57" s="42">
        <v>0</v>
      </c>
    </row>
    <row r="58" spans="1:15" ht="15" customHeight="1" x14ac:dyDescent="0.2">
      <c r="A58" s="19">
        <f t="shared" si="9"/>
        <v>56</v>
      </c>
      <c r="B58" s="4" t="s">
        <v>73</v>
      </c>
      <c r="C58" s="5">
        <f t="shared" si="5"/>
        <v>1</v>
      </c>
      <c r="D58" s="6">
        <f t="shared" si="6"/>
        <v>3</v>
      </c>
      <c r="E58" s="5">
        <f t="shared" si="7"/>
        <v>3</v>
      </c>
      <c r="F58" s="21">
        <f t="shared" si="8"/>
        <v>3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3</v>
      </c>
      <c r="M58" s="11">
        <v>0</v>
      </c>
      <c r="N58" s="29">
        <v>0</v>
      </c>
      <c r="O58" s="42">
        <v>0</v>
      </c>
    </row>
    <row r="59" spans="1:15" ht="15" customHeight="1" x14ac:dyDescent="0.2">
      <c r="A59" s="19">
        <f t="shared" si="9"/>
        <v>57</v>
      </c>
      <c r="B59" s="4" t="s">
        <v>75</v>
      </c>
      <c r="C59" s="5">
        <f t="shared" si="5"/>
        <v>1</v>
      </c>
      <c r="D59" s="6">
        <f t="shared" si="6"/>
        <v>2</v>
      </c>
      <c r="E59" s="5">
        <f t="shared" si="7"/>
        <v>2</v>
      </c>
      <c r="F59" s="21">
        <f t="shared" si="8"/>
        <v>2</v>
      </c>
      <c r="G59" s="11">
        <v>0</v>
      </c>
      <c r="H59" s="12">
        <v>0</v>
      </c>
      <c r="I59" s="20">
        <v>0</v>
      </c>
      <c r="J59" s="11">
        <v>0</v>
      </c>
      <c r="K59" s="11">
        <v>0</v>
      </c>
      <c r="L59" s="11">
        <v>0</v>
      </c>
      <c r="M59" s="11">
        <v>2</v>
      </c>
      <c r="N59" s="29">
        <v>0</v>
      </c>
      <c r="O59" s="42">
        <v>0</v>
      </c>
    </row>
    <row r="60" spans="1:15" ht="15" customHeight="1" x14ac:dyDescent="0.2">
      <c r="A60" s="19">
        <f t="shared" si="9"/>
        <v>58</v>
      </c>
      <c r="B60" s="4" t="s">
        <v>68</v>
      </c>
      <c r="C60" s="5">
        <f t="shared" si="5"/>
        <v>1</v>
      </c>
      <c r="D60" s="6">
        <f t="shared" si="6"/>
        <v>1</v>
      </c>
      <c r="E60" s="5">
        <f t="shared" si="7"/>
        <v>1</v>
      </c>
      <c r="F60" s="21">
        <f t="shared" si="8"/>
        <v>1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1</v>
      </c>
      <c r="M60" s="11">
        <v>0</v>
      </c>
      <c r="N60" s="29">
        <v>0</v>
      </c>
      <c r="O60" s="42">
        <v>0</v>
      </c>
    </row>
    <row r="61" spans="1:15" ht="15" customHeight="1" thickBot="1" x14ac:dyDescent="0.25">
      <c r="A61" s="19">
        <f t="shared" si="9"/>
        <v>59</v>
      </c>
      <c r="B61" s="4" t="s">
        <v>35</v>
      </c>
      <c r="C61" s="5">
        <f t="shared" si="5"/>
        <v>1</v>
      </c>
      <c r="D61" s="6">
        <f t="shared" si="6"/>
        <v>1</v>
      </c>
      <c r="E61" s="5">
        <f t="shared" si="7"/>
        <v>1</v>
      </c>
      <c r="F61" s="21">
        <f t="shared" si="8"/>
        <v>1</v>
      </c>
      <c r="G61" s="11">
        <v>0</v>
      </c>
      <c r="H61" s="12">
        <v>1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54">
        <v>0</v>
      </c>
      <c r="O61" s="51">
        <v>0</v>
      </c>
    </row>
    <row r="62" spans="1:15" ht="15" hidden="1" customHeight="1" x14ac:dyDescent="0.2">
      <c r="A62" s="19">
        <f t="shared" si="9"/>
        <v>60</v>
      </c>
      <c r="B62" s="4"/>
      <c r="C62" s="5">
        <f t="shared" si="5"/>
        <v>0</v>
      </c>
      <c r="D62" s="6">
        <f t="shared" si="6"/>
        <v>0</v>
      </c>
      <c r="E62" s="5">
        <f t="shared" si="7"/>
        <v>0</v>
      </c>
      <c r="F62" s="21" t="e">
        <f t="shared" si="8"/>
        <v>#NUM!</v>
      </c>
      <c r="G62" s="11"/>
      <c r="H62" s="17"/>
      <c r="I62" s="11"/>
      <c r="J62" s="11"/>
      <c r="K62" s="11"/>
      <c r="L62" s="11"/>
      <c r="M62" s="11"/>
      <c r="N62" s="53">
        <v>0</v>
      </c>
      <c r="O62" s="48">
        <v>0</v>
      </c>
    </row>
    <row r="63" spans="1:15" ht="15" hidden="1" customHeight="1" x14ac:dyDescent="0.2">
      <c r="A63" s="19">
        <f t="shared" si="9"/>
        <v>61</v>
      </c>
      <c r="B63" s="4"/>
      <c r="C63" s="5">
        <f t="shared" si="5"/>
        <v>0</v>
      </c>
      <c r="D63" s="6">
        <f t="shared" si="6"/>
        <v>0</v>
      </c>
      <c r="E63" s="5">
        <f t="shared" si="7"/>
        <v>0</v>
      </c>
      <c r="F63" s="21" t="e">
        <f t="shared" si="8"/>
        <v>#NUM!</v>
      </c>
      <c r="G63" s="11"/>
      <c r="H63" s="12"/>
      <c r="I63" s="11"/>
      <c r="J63" s="11"/>
      <c r="K63" s="11"/>
      <c r="L63" s="11"/>
      <c r="M63" s="11"/>
      <c r="N63" s="29">
        <v>0</v>
      </c>
      <c r="O63" s="42">
        <v>0</v>
      </c>
    </row>
    <row r="64" spans="1:15" ht="15" hidden="1" customHeight="1" x14ac:dyDescent="0.2">
      <c r="A64" s="19">
        <f t="shared" si="9"/>
        <v>62</v>
      </c>
      <c r="B64" s="4"/>
      <c r="C64" s="5">
        <f t="shared" si="5"/>
        <v>0</v>
      </c>
      <c r="D64" s="6">
        <f t="shared" si="6"/>
        <v>0</v>
      </c>
      <c r="E64" s="5">
        <f t="shared" si="7"/>
        <v>0</v>
      </c>
      <c r="F64" s="21" t="e">
        <f t="shared" si="8"/>
        <v>#NUM!</v>
      </c>
      <c r="G64" s="11"/>
      <c r="H64" s="17"/>
      <c r="I64" s="11"/>
      <c r="J64" s="11"/>
      <c r="K64" s="11"/>
      <c r="L64" s="11"/>
      <c r="M64" s="11"/>
      <c r="N64" s="29">
        <v>0</v>
      </c>
      <c r="O64" s="42">
        <v>0</v>
      </c>
    </row>
    <row r="65" spans="1:15" ht="15" hidden="1" customHeight="1" x14ac:dyDescent="0.2">
      <c r="A65" s="19">
        <f t="shared" si="9"/>
        <v>63</v>
      </c>
      <c r="B65" s="4"/>
      <c r="C65" s="5">
        <f t="shared" si="5"/>
        <v>0</v>
      </c>
      <c r="D65" s="6">
        <f t="shared" si="6"/>
        <v>0</v>
      </c>
      <c r="E65" s="5">
        <f t="shared" si="7"/>
        <v>0</v>
      </c>
      <c r="F65" s="21" t="e">
        <f t="shared" si="8"/>
        <v>#NUM!</v>
      </c>
      <c r="G65" s="11"/>
      <c r="H65" s="12"/>
      <c r="I65" s="11"/>
      <c r="J65" s="11"/>
      <c r="K65" s="11"/>
      <c r="L65" s="11"/>
      <c r="M65" s="11"/>
      <c r="N65" s="29">
        <v>0</v>
      </c>
      <c r="O65" s="42">
        <v>0</v>
      </c>
    </row>
    <row r="66" spans="1:15" ht="15" hidden="1" customHeight="1" x14ac:dyDescent="0.2">
      <c r="A66" s="19">
        <f t="shared" si="9"/>
        <v>64</v>
      </c>
      <c r="B66" s="4"/>
      <c r="C66" s="5">
        <f t="shared" si="5"/>
        <v>0</v>
      </c>
      <c r="D66" s="6">
        <f t="shared" si="6"/>
        <v>0</v>
      </c>
      <c r="E66" s="5">
        <f t="shared" si="7"/>
        <v>0</v>
      </c>
      <c r="F66" s="21" t="e">
        <f t="shared" si="8"/>
        <v>#NUM!</v>
      </c>
      <c r="G66" s="11"/>
      <c r="H66" s="17"/>
      <c r="I66" s="11"/>
      <c r="J66" s="11"/>
      <c r="K66" s="11"/>
      <c r="L66" s="11"/>
      <c r="M66" s="11"/>
      <c r="N66" s="29">
        <v>0</v>
      </c>
      <c r="O66" s="42">
        <v>0</v>
      </c>
    </row>
    <row r="67" spans="1:15" ht="15" hidden="1" customHeight="1" x14ac:dyDescent="0.2">
      <c r="A67" s="19">
        <f t="shared" si="9"/>
        <v>65</v>
      </c>
      <c r="B67" s="4"/>
      <c r="C67" s="5">
        <f t="shared" ref="C67:C75" si="10">COUNTIF(G67:O67,"&gt;0")</f>
        <v>0</v>
      </c>
      <c r="D67" s="6">
        <f t="shared" ref="D67:D98" si="11">IF(C67&gt;0,E67/C67,0)</f>
        <v>0</v>
      </c>
      <c r="E67" s="5">
        <f t="shared" ref="E67:E75" si="12">SUM(G67:O67)</f>
        <v>0</v>
      </c>
      <c r="F67" s="21" t="e">
        <f t="shared" ref="F67:F98" si="13">SUMIF(G67:O67,"&gt;="&amp;LARGE(G67:O67,$N$1))-(COUNTIF(G67:O67,"&gt;="&amp;LARGE(G67:O67,$N$1))-$N$1)*LARGE(G67:O67,$N$1)</f>
        <v>#NUM!</v>
      </c>
      <c r="G67" s="11"/>
      <c r="H67" s="12"/>
      <c r="I67" s="11"/>
      <c r="J67" s="11"/>
      <c r="K67" s="11"/>
      <c r="L67" s="11"/>
      <c r="M67" s="11"/>
      <c r="N67" s="29">
        <v>0</v>
      </c>
      <c r="O67" s="42">
        <v>0</v>
      </c>
    </row>
    <row r="68" spans="1:15" ht="15" hidden="1" customHeight="1" x14ac:dyDescent="0.2">
      <c r="A68" s="19">
        <f t="shared" ref="A68:A75" si="14">A67+1</f>
        <v>66</v>
      </c>
      <c r="B68" s="4"/>
      <c r="C68" s="5">
        <f t="shared" si="10"/>
        <v>0</v>
      </c>
      <c r="D68" s="6">
        <f t="shared" si="11"/>
        <v>0</v>
      </c>
      <c r="E68" s="5">
        <f t="shared" si="12"/>
        <v>0</v>
      </c>
      <c r="F68" s="21" t="e">
        <f t="shared" si="13"/>
        <v>#NUM!</v>
      </c>
      <c r="G68" s="11"/>
      <c r="H68" s="26"/>
      <c r="I68" s="11"/>
      <c r="J68" s="11"/>
      <c r="K68" s="11"/>
      <c r="L68" s="11"/>
      <c r="M68" s="11"/>
      <c r="N68" s="29">
        <v>0</v>
      </c>
      <c r="O68" s="42">
        <v>0</v>
      </c>
    </row>
    <row r="69" spans="1:15" ht="15" hidden="1" customHeight="1" x14ac:dyDescent="0.2">
      <c r="A69" s="19">
        <f t="shared" si="14"/>
        <v>67</v>
      </c>
      <c r="B69" s="4"/>
      <c r="C69" s="5">
        <f t="shared" si="10"/>
        <v>0</v>
      </c>
      <c r="D69" s="6">
        <f t="shared" si="11"/>
        <v>0</v>
      </c>
      <c r="E69" s="5">
        <f t="shared" si="12"/>
        <v>0</v>
      </c>
      <c r="F69" s="21" t="e">
        <f t="shared" si="13"/>
        <v>#NUM!</v>
      </c>
      <c r="G69" s="11"/>
      <c r="H69" s="17"/>
      <c r="I69" s="11"/>
      <c r="J69" s="11"/>
      <c r="K69" s="11"/>
      <c r="L69" s="11"/>
      <c r="M69" s="11"/>
      <c r="N69" s="29">
        <v>0</v>
      </c>
      <c r="O69" s="42">
        <v>0</v>
      </c>
    </row>
    <row r="70" spans="1:15" ht="15" hidden="1" customHeight="1" x14ac:dyDescent="0.2">
      <c r="A70" s="19">
        <f t="shared" si="14"/>
        <v>68</v>
      </c>
      <c r="B70" s="4"/>
      <c r="C70" s="5">
        <f t="shared" si="10"/>
        <v>0</v>
      </c>
      <c r="D70" s="6">
        <f t="shared" si="11"/>
        <v>0</v>
      </c>
      <c r="E70" s="5">
        <f t="shared" si="12"/>
        <v>0</v>
      </c>
      <c r="F70" s="21" t="e">
        <f t="shared" si="13"/>
        <v>#NUM!</v>
      </c>
      <c r="G70" s="11"/>
      <c r="H70" s="26"/>
      <c r="I70" s="11"/>
      <c r="J70" s="11"/>
      <c r="K70" s="11"/>
      <c r="L70" s="11"/>
      <c r="M70" s="11"/>
      <c r="N70" s="29">
        <v>0</v>
      </c>
      <c r="O70" s="42">
        <v>0</v>
      </c>
    </row>
    <row r="71" spans="1:15" ht="15" hidden="1" customHeight="1" x14ac:dyDescent="0.2">
      <c r="A71" s="19">
        <f t="shared" si="14"/>
        <v>69</v>
      </c>
      <c r="B71" s="4"/>
      <c r="C71" s="5">
        <f t="shared" si="10"/>
        <v>0</v>
      </c>
      <c r="D71" s="6">
        <f t="shared" si="11"/>
        <v>0</v>
      </c>
      <c r="E71" s="5">
        <f t="shared" si="12"/>
        <v>0</v>
      </c>
      <c r="F71" s="21" t="e">
        <f t="shared" si="13"/>
        <v>#NUM!</v>
      </c>
      <c r="G71" s="11"/>
      <c r="H71" s="26"/>
      <c r="I71" s="11"/>
      <c r="J71" s="11"/>
      <c r="K71" s="11"/>
      <c r="L71" s="11"/>
      <c r="M71" s="11"/>
      <c r="N71" s="29">
        <v>0</v>
      </c>
      <c r="O71" s="42">
        <v>0</v>
      </c>
    </row>
    <row r="72" spans="1:15" ht="15" hidden="1" customHeight="1" x14ac:dyDescent="0.2">
      <c r="A72" s="19">
        <f t="shared" si="14"/>
        <v>70</v>
      </c>
      <c r="B72" s="4"/>
      <c r="C72" s="5">
        <f t="shared" si="10"/>
        <v>0</v>
      </c>
      <c r="D72" s="6">
        <f t="shared" si="11"/>
        <v>0</v>
      </c>
      <c r="E72" s="5">
        <f t="shared" si="12"/>
        <v>0</v>
      </c>
      <c r="F72" s="21" t="e">
        <f t="shared" si="13"/>
        <v>#NUM!</v>
      </c>
      <c r="G72" s="11"/>
      <c r="H72" s="26"/>
      <c r="I72" s="11"/>
      <c r="J72" s="11"/>
      <c r="K72" s="11"/>
      <c r="L72" s="11"/>
      <c r="M72" s="11"/>
      <c r="N72" s="29">
        <v>0</v>
      </c>
      <c r="O72" s="42">
        <v>0</v>
      </c>
    </row>
    <row r="73" spans="1:15" ht="15" hidden="1" customHeight="1" x14ac:dyDescent="0.2">
      <c r="A73" s="19">
        <f t="shared" si="14"/>
        <v>71</v>
      </c>
      <c r="B73" s="31"/>
      <c r="C73" s="5">
        <f t="shared" si="10"/>
        <v>0</v>
      </c>
      <c r="D73" s="6">
        <f t="shared" si="11"/>
        <v>0</v>
      </c>
      <c r="E73" s="5">
        <f t="shared" si="12"/>
        <v>0</v>
      </c>
      <c r="F73" s="21" t="e">
        <f t="shared" si="13"/>
        <v>#NUM!</v>
      </c>
      <c r="G73" s="11"/>
      <c r="H73" s="26"/>
      <c r="I73" s="11"/>
      <c r="J73" s="11"/>
      <c r="K73" s="11"/>
      <c r="L73" s="11"/>
      <c r="M73" s="11"/>
      <c r="N73" s="29">
        <v>0</v>
      </c>
      <c r="O73" s="42">
        <v>0</v>
      </c>
    </row>
    <row r="74" spans="1:15" ht="15" hidden="1" customHeight="1" x14ac:dyDescent="0.2">
      <c r="A74" s="19">
        <f t="shared" si="14"/>
        <v>72</v>
      </c>
      <c r="B74" s="4"/>
      <c r="C74" s="5">
        <f t="shared" si="10"/>
        <v>0</v>
      </c>
      <c r="D74" s="6">
        <f t="shared" si="11"/>
        <v>0</v>
      </c>
      <c r="E74" s="5">
        <f t="shared" si="12"/>
        <v>0</v>
      </c>
      <c r="F74" s="21" t="e">
        <f t="shared" si="13"/>
        <v>#NUM!</v>
      </c>
      <c r="G74" s="11"/>
      <c r="H74" s="26"/>
      <c r="I74" s="11"/>
      <c r="J74" s="11"/>
      <c r="K74" s="11"/>
      <c r="L74" s="11"/>
      <c r="M74" s="11"/>
      <c r="N74" s="29">
        <v>0</v>
      </c>
      <c r="O74" s="42">
        <v>0</v>
      </c>
    </row>
    <row r="75" spans="1:15" ht="15" hidden="1" customHeight="1" thickBot="1" x14ac:dyDescent="0.25">
      <c r="A75" s="19">
        <f t="shared" si="14"/>
        <v>73</v>
      </c>
      <c r="B75" s="4"/>
      <c r="C75" s="5">
        <f t="shared" si="10"/>
        <v>0</v>
      </c>
      <c r="D75" s="6">
        <f t="shared" si="11"/>
        <v>0</v>
      </c>
      <c r="E75" s="5">
        <f t="shared" si="12"/>
        <v>0</v>
      </c>
      <c r="F75" s="21" t="e">
        <f t="shared" si="13"/>
        <v>#NUM!</v>
      </c>
      <c r="G75" s="11"/>
      <c r="H75" s="12"/>
      <c r="I75" s="11"/>
      <c r="J75" s="11"/>
      <c r="K75" s="11"/>
      <c r="L75" s="11"/>
      <c r="M75" s="11"/>
      <c r="N75" s="52">
        <v>0</v>
      </c>
      <c r="O75" s="49">
        <v>0</v>
      </c>
    </row>
    <row r="76" spans="1:15" ht="13.5" thickBot="1" x14ac:dyDescent="0.25">
      <c r="A76" s="37"/>
      <c r="B76" s="38"/>
      <c r="C76" s="38"/>
      <c r="D76" s="38"/>
      <c r="E76" s="38"/>
      <c r="F76" s="38"/>
      <c r="G76" s="38"/>
      <c r="H76" s="38"/>
      <c r="I76" s="39" t="s">
        <v>14</v>
      </c>
      <c r="J76" s="38"/>
      <c r="K76" s="38"/>
      <c r="L76" s="38"/>
      <c r="M76" s="38"/>
      <c r="N76" s="55"/>
      <c r="O76" s="56"/>
    </row>
    <row r="77" spans="1:15" x14ac:dyDescent="0.2">
      <c r="A77" s="33"/>
      <c r="B77" s="34"/>
      <c r="C77" s="34" t="s">
        <v>19</v>
      </c>
      <c r="D77" s="35"/>
      <c r="E77" s="36"/>
      <c r="F77" s="36"/>
      <c r="G77" s="34"/>
      <c r="H77" s="34"/>
      <c r="I77" s="34"/>
      <c r="J77" s="34"/>
      <c r="K77" s="34"/>
      <c r="L77" s="34"/>
      <c r="M77" s="34"/>
      <c r="N77" s="28"/>
      <c r="O77" s="50"/>
    </row>
    <row r="81" spans="10:15" x14ac:dyDescent="0.2">
      <c r="J81">
        <f>32*15%</f>
        <v>4.8</v>
      </c>
      <c r="K81">
        <f>27*15%</f>
        <v>4.05</v>
      </c>
      <c r="L81">
        <f>27*15%</f>
        <v>4.05</v>
      </c>
      <c r="M81">
        <f>24*15%</f>
        <v>3.5999999999999996</v>
      </c>
      <c r="N81">
        <f>22*15%</f>
        <v>3.3</v>
      </c>
      <c r="O81" s="28">
        <f>21*15%</f>
        <v>3.15</v>
      </c>
    </row>
    <row r="82" spans="10:15" x14ac:dyDescent="0.2">
      <c r="J82">
        <f>32*10%</f>
        <v>3.2</v>
      </c>
      <c r="K82">
        <f>27*10%</f>
        <v>2.7</v>
      </c>
      <c r="L82">
        <f>27*10%</f>
        <v>2.7</v>
      </c>
      <c r="M82">
        <f>24*10%</f>
        <v>2.4000000000000004</v>
      </c>
      <c r="N82">
        <f>22*10%</f>
        <v>2.2000000000000002</v>
      </c>
      <c r="O82" s="28">
        <f>21*10%</f>
        <v>2.1</v>
      </c>
    </row>
    <row r="83" spans="10:15" x14ac:dyDescent="0.2">
      <c r="J83">
        <f>32*5%</f>
        <v>1.6</v>
      </c>
      <c r="K83" s="45">
        <f>27*5%</f>
        <v>1.35</v>
      </c>
      <c r="L83">
        <f>27*5%</f>
        <v>1.35</v>
      </c>
      <c r="M83">
        <f>24*5%</f>
        <v>1.2000000000000002</v>
      </c>
      <c r="N83">
        <f>22*5%</f>
        <v>1.1000000000000001</v>
      </c>
      <c r="O83" s="28">
        <f>21*5%</f>
        <v>1.05</v>
      </c>
    </row>
  </sheetData>
  <sheetProtection selectLockedCells="1" selectUnlockedCells="1"/>
  <sortState xmlns:xlrd2="http://schemas.microsoft.com/office/spreadsheetml/2017/richdata2" ref="A3:O77">
    <sortCondition descending="1" ref="F3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User</cp:lastModifiedBy>
  <dcterms:created xsi:type="dcterms:W3CDTF">2015-05-28T17:36:12Z</dcterms:created>
  <dcterms:modified xsi:type="dcterms:W3CDTF">2023-06-25T07:15:12Z</dcterms:modified>
</cp:coreProperties>
</file>